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05"/>
  </bookViews>
  <sheets>
    <sheet name="ABX 767 Data" sheetId="4" r:id="rId1"/>
    <sheet name="Other 767 Data" sheetId="6" r:id="rId2"/>
  </sheets>
  <definedNames>
    <definedName name="_xlnm.Print_Area" localSheetId="0">'ABX 767 Data'!$A$1:$P$34</definedName>
    <definedName name="_xlnm.Print_Area" localSheetId="1">'Other 767 Data'!$B$1:$O$35</definedName>
    <definedName name="_xlnm.Print_Titles" localSheetId="0">'ABX 767 Data'!$1:$1</definedName>
    <definedName name="_xlnm.Print_Titles" localSheetId="1">'Other 767 Data'!$1:$1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4" l="1"/>
  <c r="Q15" i="4"/>
  <c r="R15" i="4" s="1"/>
  <c r="S15" i="4" s="1"/>
  <c r="Q12" i="4"/>
  <c r="R12" i="4" s="1"/>
  <c r="S12" i="4" s="1"/>
  <c r="Q8" i="4"/>
  <c r="R8" i="4" s="1"/>
  <c r="S8" i="4" s="1"/>
  <c r="Q21" i="4"/>
  <c r="R21" i="4" s="1"/>
  <c r="S21" i="4" s="1"/>
  <c r="Q13" i="4"/>
  <c r="R13" i="4" s="1"/>
  <c r="S13" i="4" s="1"/>
  <c r="Q4" i="4"/>
  <c r="R4" i="4" s="1"/>
  <c r="S4" i="4" s="1"/>
  <c r="Q20" i="4"/>
  <c r="R20" i="4" s="1"/>
  <c r="S20" i="4" s="1"/>
  <c r="Q7" i="4"/>
  <c r="R7" i="4" s="1"/>
  <c r="S7" i="4" s="1"/>
  <c r="Q3" i="4"/>
  <c r="R3" i="4" s="1"/>
  <c r="S3" i="4" s="1"/>
  <c r="Q6" i="4"/>
  <c r="R6" i="4" s="1"/>
  <c r="S6" i="4" s="1"/>
  <c r="Q2" i="4"/>
  <c r="R2" i="4" s="1"/>
  <c r="S2" i="4" s="1"/>
  <c r="Q5" i="4"/>
  <c r="R5" i="4" s="1"/>
  <c r="S5" i="4" s="1"/>
  <c r="Q9" i="4"/>
  <c r="R9" i="4" s="1"/>
  <c r="S9" i="4" s="1"/>
  <c r="Q10" i="4"/>
  <c r="R10" i="4" s="1"/>
  <c r="S10" i="4" s="1"/>
  <c r="Q11" i="4"/>
  <c r="R11" i="4" s="1"/>
  <c r="S11" i="4" s="1"/>
  <c r="Q14" i="4"/>
  <c r="R14" i="4" s="1"/>
  <c r="S14" i="4" s="1"/>
  <c r="Q16" i="4"/>
  <c r="R16" i="4" s="1"/>
  <c r="S16" i="4" s="1"/>
  <c r="Q17" i="4"/>
  <c r="R17" i="4" s="1"/>
  <c r="S17" i="4" s="1"/>
  <c r="Q18" i="4"/>
  <c r="R18" i="4" s="1"/>
  <c r="S18" i="4" s="1"/>
  <c r="Q19" i="4"/>
  <c r="R19" i="4" s="1"/>
  <c r="S19" i="4" s="1"/>
</calcChain>
</file>

<file path=xl/sharedStrings.xml><?xml version="1.0" encoding="utf-8"?>
<sst xmlns="http://schemas.openxmlformats.org/spreadsheetml/2006/main" count="527" uniqueCount="431">
  <si>
    <t>Model/Series</t>
  </si>
  <si>
    <t xml:space="preserve">BOEING        </t>
  </si>
  <si>
    <t>ABX  FLEET  TOTAL</t>
  </si>
  <si>
    <t>SERIES</t>
  </si>
  <si>
    <t>ABX “N” NUMBER</t>
  </si>
  <si>
    <t>EFFECTIVE DATE</t>
  </si>
  <si>
    <t>EFFECTIVE HOURS</t>
  </si>
  <si>
    <t>EFFECTIVE CYCLES</t>
  </si>
  <si>
    <t>OLD “N” NUMBER</t>
  </si>
  <si>
    <t>SERIAL NUMBER</t>
  </si>
  <si>
    <t>DATE MFG</t>
  </si>
  <si>
    <t>AS OF DATE</t>
  </si>
  <si>
    <t>DAYS OLD</t>
  </si>
  <si>
    <t>YRS OLD</t>
  </si>
  <si>
    <t>VARIABLE NUMBER</t>
  </si>
  <si>
    <t>N752AX</t>
  </si>
  <si>
    <t>JA8255</t>
  </si>
  <si>
    <t>VB125</t>
  </si>
  <si>
    <t>N767AX</t>
  </si>
  <si>
    <t>32141:52</t>
  </si>
  <si>
    <t>1967</t>
  </si>
  <si>
    <t>JA8479</t>
  </si>
  <si>
    <t>VB101</t>
  </si>
  <si>
    <t>N768AX</t>
  </si>
  <si>
    <t>32217:21</t>
  </si>
  <si>
    <t>1968</t>
  </si>
  <si>
    <t>JA8480</t>
  </si>
  <si>
    <t>VB102</t>
  </si>
  <si>
    <t>N769AX</t>
  </si>
  <si>
    <t>33098:39</t>
  </si>
  <si>
    <t>1969</t>
  </si>
  <si>
    <t>JA8481</t>
  </si>
  <si>
    <t>VB103</t>
  </si>
  <si>
    <t>N773AX</t>
  </si>
  <si>
    <t>33598:51</t>
  </si>
  <si>
    <t>1973</t>
  </si>
  <si>
    <t>JA8482</t>
  </si>
  <si>
    <t>VB104</t>
  </si>
  <si>
    <t>N774AX</t>
  </si>
  <si>
    <t>33675:03</t>
  </si>
  <si>
    <t>1974</t>
  </si>
  <si>
    <t>JA8483</t>
  </si>
  <si>
    <t>VB105</t>
  </si>
  <si>
    <t>N775AX</t>
  </si>
  <si>
    <t>34482:33</t>
  </si>
  <si>
    <t>1975</t>
  </si>
  <si>
    <t>JA8484</t>
  </si>
  <si>
    <t>VB106</t>
  </si>
  <si>
    <t>N783AX</t>
  </si>
  <si>
    <t>34751:50</t>
  </si>
  <si>
    <t>1983</t>
  </si>
  <si>
    <t>JA8485</t>
  </si>
  <si>
    <t>VB107</t>
  </si>
  <si>
    <t>N784AX</t>
  </si>
  <si>
    <t>35274:29</t>
  </si>
  <si>
    <t>1984</t>
  </si>
  <si>
    <t>JA8486</t>
  </si>
  <si>
    <t>VB108</t>
  </si>
  <si>
    <t>N785AX</t>
  </si>
  <si>
    <t>35625:12</t>
  </si>
  <si>
    <t>1985</t>
  </si>
  <si>
    <t>JA8487</t>
  </si>
  <si>
    <t>VB109</t>
  </si>
  <si>
    <t>N786AX</t>
  </si>
  <si>
    <t>35873:23</t>
  </si>
  <si>
    <t>1986</t>
  </si>
  <si>
    <t>JA8488</t>
  </si>
  <si>
    <t>VB110</t>
  </si>
  <si>
    <t>N787AX</t>
  </si>
  <si>
    <t>35898:20</t>
  </si>
  <si>
    <t>1987</t>
  </si>
  <si>
    <t>JA8489</t>
  </si>
  <si>
    <t>VB111</t>
  </si>
  <si>
    <t>N788AX</t>
  </si>
  <si>
    <t>35240:24</t>
  </si>
  <si>
    <t>1988</t>
  </si>
  <si>
    <t>JA8490</t>
  </si>
  <si>
    <t>VB112</t>
  </si>
  <si>
    <t>N790AX</t>
  </si>
  <si>
    <t>36324:58</t>
  </si>
  <si>
    <t>1990</t>
  </si>
  <si>
    <t>JA8238</t>
  </si>
  <si>
    <t>VB114</t>
  </si>
  <si>
    <t>N791AX</t>
  </si>
  <si>
    <t>37833:27</t>
  </si>
  <si>
    <t>JA8239</t>
  </si>
  <si>
    <t>VB115</t>
  </si>
  <si>
    <t>N792AX</t>
  </si>
  <si>
    <t>JA8240</t>
  </si>
  <si>
    <t>VB116</t>
  </si>
  <si>
    <t>N793AX</t>
  </si>
  <si>
    <t>38916:38</t>
  </si>
  <si>
    <t>JA8241</t>
  </si>
  <si>
    <t>VB117</t>
  </si>
  <si>
    <t>N794AX</t>
  </si>
  <si>
    <t>39430:25</t>
  </si>
  <si>
    <t>JA8242</t>
  </si>
  <si>
    <t>VB118</t>
  </si>
  <si>
    <t>N795AX</t>
  </si>
  <si>
    <t>JA8243</t>
  </si>
  <si>
    <t>VB119</t>
  </si>
  <si>
    <t>N796AX</t>
  </si>
  <si>
    <t>JA8244</t>
  </si>
  <si>
    <t>VB120</t>
  </si>
  <si>
    <t>N797AX</t>
  </si>
  <si>
    <t>JA8245</t>
  </si>
  <si>
    <t>VB121</t>
  </si>
  <si>
    <t>N798AX</t>
  </si>
  <si>
    <t>JA8251</t>
  </si>
  <si>
    <t>VB122</t>
  </si>
  <si>
    <t>39540:48</t>
  </si>
  <si>
    <t>40230:19</t>
  </si>
  <si>
    <t>40590:33</t>
  </si>
  <si>
    <t>43759:15</t>
  </si>
  <si>
    <t>40866:24</t>
  </si>
  <si>
    <t>N739AX</t>
  </si>
  <si>
    <t>69329:12</t>
  </si>
  <si>
    <t>N104DA</t>
  </si>
  <si>
    <t>VA304</t>
  </si>
  <si>
    <t>44972:12</t>
  </si>
  <si>
    <t>Noise Compliance:  All 767s comply with Stage 3 requirements.</t>
  </si>
  <si>
    <t>-232SF</t>
  </si>
  <si>
    <t>-281SF</t>
  </si>
  <si>
    <t>-281PC</t>
  </si>
  <si>
    <t>767-200</t>
  </si>
  <si>
    <t>N740AX</t>
  </si>
  <si>
    <t>N101DA</t>
  </si>
  <si>
    <t>VA301</t>
  </si>
  <si>
    <t>N741AX</t>
  </si>
  <si>
    <t>N103DA</t>
  </si>
  <si>
    <t>VA303</t>
  </si>
  <si>
    <t>N742AX</t>
  </si>
  <si>
    <t>N105DA</t>
  </si>
  <si>
    <t>VA305</t>
  </si>
  <si>
    <t>N743AX</t>
  </si>
  <si>
    <t>N106DA</t>
  </si>
  <si>
    <t>VA306</t>
  </si>
  <si>
    <t>N744AX</t>
  </si>
  <si>
    <t>N109DL</t>
  </si>
  <si>
    <t>VA309</t>
  </si>
  <si>
    <t>N745AX</t>
  </si>
  <si>
    <t>N110DL</t>
  </si>
  <si>
    <t>VA310</t>
  </si>
  <si>
    <t>N746AX</t>
  </si>
  <si>
    <t>VA311</t>
  </si>
  <si>
    <t>N747AX</t>
  </si>
  <si>
    <t>N112DL</t>
  </si>
  <si>
    <t>N111DN</t>
  </si>
  <si>
    <t>VA312</t>
  </si>
  <si>
    <t>N748AX</t>
  </si>
  <si>
    <t>N113DA</t>
  </si>
  <si>
    <t>VA313</t>
  </si>
  <si>
    <t>N749AX</t>
  </si>
  <si>
    <t>N114DL</t>
  </si>
  <si>
    <t>VA314</t>
  </si>
  <si>
    <t>N750AX</t>
  </si>
  <si>
    <t>N115DA</t>
  </si>
  <si>
    <t>VA315</t>
  </si>
  <si>
    <t>113</t>
  </si>
  <si>
    <t>70108:45</t>
  </si>
  <si>
    <t>70464:30</t>
  </si>
  <si>
    <t>70859:18</t>
  </si>
  <si>
    <t>70583:36</t>
  </si>
  <si>
    <t>68354:30</t>
  </si>
  <si>
    <t>69745:24</t>
  </si>
  <si>
    <t>61731:12</t>
  </si>
  <si>
    <t>62624:06</t>
  </si>
  <si>
    <t>68944:48</t>
  </si>
  <si>
    <t>N714AX</t>
  </si>
  <si>
    <t>N308AA</t>
  </si>
  <si>
    <t>VA508</t>
  </si>
  <si>
    <t>67386:00</t>
  </si>
  <si>
    <t>-223SF</t>
  </si>
  <si>
    <t>69432:24</t>
  </si>
  <si>
    <t>-2J6</t>
  </si>
  <si>
    <t>B2551</t>
  </si>
  <si>
    <t>VE064</t>
  </si>
  <si>
    <t>60937:34</t>
  </si>
  <si>
    <t>N712AX*</t>
  </si>
  <si>
    <t>V0126</t>
  </si>
  <si>
    <t>V0171</t>
  </si>
  <si>
    <t>V0103</t>
  </si>
  <si>
    <t>V0106</t>
  </si>
  <si>
    <t>V0108</t>
  </si>
  <si>
    <t>V0110</t>
  </si>
  <si>
    <t>V0114</t>
  </si>
  <si>
    <t>V0115</t>
  </si>
  <si>
    <t>V0116</t>
  </si>
  <si>
    <t>V0121</t>
  </si>
  <si>
    <t>V0123</t>
  </si>
  <si>
    <t>V0143</t>
  </si>
  <si>
    <t>V0073</t>
  </si>
  <si>
    <t>V0026</t>
  </si>
  <si>
    <t>V0006</t>
  </si>
  <si>
    <t>V0017</t>
  </si>
  <si>
    <t>V0027</t>
  </si>
  <si>
    <t>V0031</t>
  </si>
  <si>
    <t>V0053</t>
  </si>
  <si>
    <t>V0056</t>
  </si>
  <si>
    <t>V0074</t>
  </si>
  <si>
    <t>V0076</t>
  </si>
  <si>
    <t>V0077</t>
  </si>
  <si>
    <t>V0078</t>
  </si>
  <si>
    <t>V0083</t>
  </si>
  <si>
    <t>V0051</t>
  </si>
  <si>
    <t>V0054</t>
  </si>
  <si>
    <t>V0058</t>
  </si>
  <si>
    <t>V0061</t>
  </si>
  <si>
    <t>V0067</t>
  </si>
  <si>
    <t>V0069</t>
  </si>
  <si>
    <t>V0082</t>
  </si>
  <si>
    <t>V0080</t>
  </si>
  <si>
    <t>V0084</t>
  </si>
  <si>
    <t>V0085</t>
  </si>
  <si>
    <t>V0096</t>
  </si>
  <si>
    <t>SRM BASIC NUMBER</t>
  </si>
  <si>
    <t>N312AA</t>
  </si>
  <si>
    <t>LINE No.</t>
  </si>
  <si>
    <t xml:space="preserve">IAI MANTRA NUMBER </t>
  </si>
  <si>
    <t>VA509</t>
  </si>
  <si>
    <t>DAL SHIP No.</t>
  </si>
  <si>
    <t>V0094</t>
  </si>
  <si>
    <t>70930:19</t>
  </si>
  <si>
    <t>On Ops Spec</t>
  </si>
  <si>
    <t>ABX INSER- VICE DATE</t>
  </si>
  <si>
    <t>ENGINE SET
NUMBER</t>
  </si>
  <si>
    <t>V7043</t>
  </si>
  <si>
    <t>V7009</t>
  </si>
  <si>
    <t>V7001</t>
  </si>
  <si>
    <t>V7010</t>
  </si>
  <si>
    <t>V7020</t>
  </si>
  <si>
    <t>V7023</t>
  </si>
  <si>
    <t>V7034</t>
  </si>
  <si>
    <t>V7036</t>
  </si>
  <si>
    <t>V7040</t>
  </si>
  <si>
    <t>V7091</t>
  </si>
  <si>
    <t>V7019</t>
  </si>
  <si>
    <t>V7021</t>
  </si>
  <si>
    <t>V7025</t>
  </si>
  <si>
    <t>V7027</t>
  </si>
  <si>
    <t>V7028</t>
  </si>
  <si>
    <t>V7029</t>
  </si>
  <si>
    <t>V7038</t>
  </si>
  <si>
    <t>V7039</t>
  </si>
  <si>
    <t>V7041</t>
  </si>
  <si>
    <t>V7042</t>
  </si>
  <si>
    <t>V7045</t>
  </si>
  <si>
    <t>V7047</t>
  </si>
  <si>
    <t>V7049</t>
  </si>
  <si>
    <t>V7051</t>
  </si>
  <si>
    <t>V7053</t>
  </si>
  <si>
    <t>V7057</t>
  </si>
  <si>
    <t>V7058</t>
  </si>
  <si>
    <t>V7059</t>
  </si>
  <si>
    <t>V7060</t>
  </si>
  <si>
    <t>V7061</t>
  </si>
  <si>
    <t>V7071</t>
  </si>
  <si>
    <t>N/A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</si>
  <si>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</si>
  <si>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</si>
  <si>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</si>
  <si>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</si>
  <si>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</si>
  <si>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</si>
  <si>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</si>
  <si>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</si>
  <si>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</si>
  <si>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1949</t>
  </si>
  <si>
    <t>1950</t>
  </si>
  <si>
    <t>1952</t>
  </si>
  <si>
    <t>1991</t>
  </si>
  <si>
    <t>1992</t>
  </si>
  <si>
    <t>1993</t>
  </si>
  <si>
    <t>1994</t>
  </si>
  <si>
    <t>1995</t>
  </si>
  <si>
    <t>1996</t>
  </si>
  <si>
    <t>1997</t>
  </si>
  <si>
    <t>1998</t>
  </si>
  <si>
    <t>-281P2SC</t>
  </si>
  <si>
    <t>SERIES/ CONFIG</t>
  </si>
  <si>
    <t xml:space="preserve">PC2SF DATE </t>
  </si>
  <si>
    <t>N315AA</t>
  </si>
  <si>
    <t>VA511</t>
  </si>
  <si>
    <t>V0109</t>
  </si>
  <si>
    <t>SRM BASIC
NUMBER</t>
  </si>
  <si>
    <t>-223BCSF</t>
  </si>
  <si>
    <t>BCSF = Boeing Converted Special Freighter</t>
  </si>
  <si>
    <t>V7052</t>
  </si>
  <si>
    <t>67417:00</t>
  </si>
  <si>
    <t>-231PC</t>
  </si>
  <si>
    <t>N707AX*</t>
  </si>
  <si>
    <t>67142:00</t>
  </si>
  <si>
    <t>N607TW</t>
  </si>
  <si>
    <t>VA807</t>
  </si>
  <si>
    <t>V0063</t>
  </si>
  <si>
    <t>N708AX*</t>
  </si>
  <si>
    <t>63877:00</t>
  </si>
  <si>
    <t>N608TW</t>
  </si>
  <si>
    <t>VA808</t>
  </si>
  <si>
    <t>V0064</t>
  </si>
  <si>
    <t>N709AX*</t>
  </si>
  <si>
    <t>62449:27</t>
  </si>
  <si>
    <t>N609TW</t>
  </si>
  <si>
    <t>VA809</t>
  </si>
  <si>
    <t>V0065</t>
  </si>
  <si>
    <t>-205PC</t>
  </si>
  <si>
    <t>N713AX*</t>
  </si>
  <si>
    <t>60042:30</t>
  </si>
  <si>
    <t>N651TW</t>
  </si>
  <si>
    <t>VB302</t>
  </si>
  <si>
    <t>V0101</t>
  </si>
  <si>
    <t>Effective Hours is the total aircraft hours on the Effective Date.</t>
  </si>
  <si>
    <t>Effective Cycles is the total aircraft cycles on the Effective Date.</t>
  </si>
  <si>
    <t>N219CY</t>
  </si>
  <si>
    <t>66041:40</t>
  </si>
  <si>
    <t>VN153</t>
  </si>
  <si>
    <t>G-VKN1*</t>
  </si>
  <si>
    <t xml:space="preserve">*Other previous registration numbers: TF-ATT, I-AEJB, OY-KDH, </t>
  </si>
  <si>
    <t>767-300</t>
  </si>
  <si>
    <t>1903</t>
  </si>
  <si>
    <t>1900</t>
  </si>
  <si>
    <t>V6408</t>
  </si>
  <si>
    <t>V2032</t>
  </si>
  <si>
    <t>50</t>
  </si>
  <si>
    <t>1901</t>
  </si>
  <si>
    <t>REMOVED FROM ABX OPS SPEC</t>
  </si>
  <si>
    <t>-383BDSF</t>
  </si>
  <si>
    <t>BDSF = IAI Special Freighter</t>
  </si>
  <si>
    <t>N220CY</t>
  </si>
  <si>
    <t>VN157</t>
  </si>
  <si>
    <t>VN083</t>
  </si>
  <si>
    <t>VN082</t>
  </si>
  <si>
    <t>V7347</t>
  </si>
  <si>
    <t>V7345</t>
  </si>
  <si>
    <t>VH-OGC</t>
  </si>
  <si>
    <t>VH-OGB</t>
  </si>
  <si>
    <t>N317CM</t>
  </si>
  <si>
    <t>N362CM</t>
  </si>
  <si>
    <t>85542:02</t>
  </si>
  <si>
    <t>90282:10</t>
  </si>
  <si>
    <t>1905</t>
  </si>
  <si>
    <t>1904</t>
  </si>
  <si>
    <t>-338BDSF</t>
  </si>
  <si>
    <t>V2021</t>
  </si>
  <si>
    <t>V2022</t>
  </si>
  <si>
    <t>V2084</t>
  </si>
  <si>
    <t>LAST KNOWN OPERATOR</t>
  </si>
  <si>
    <t>RIO</t>
  </si>
  <si>
    <t>SCRAPPED</t>
  </si>
  <si>
    <t>ATI</t>
  </si>
  <si>
    <t>ATLAS</t>
  </si>
  <si>
    <t>N799AX</t>
  </si>
  <si>
    <t>JA8252</t>
  </si>
  <si>
    <t>VB123</t>
  </si>
  <si>
    <t>40088:12</t>
  </si>
  <si>
    <t>DESTROYED</t>
  </si>
  <si>
    <t>AMERIJET</t>
  </si>
  <si>
    <t>FIRSTAIR</t>
  </si>
  <si>
    <t>Est: May 2009</t>
  </si>
  <si>
    <t>77600:37</t>
  </si>
  <si>
    <t>EC-LKV**</t>
  </si>
  <si>
    <t>**Other previous registration numbers: 767NF, LN-RCK, UR-VVG, SE-DKU</t>
  </si>
  <si>
    <t>V6446</t>
  </si>
  <si>
    <t>1906</t>
  </si>
  <si>
    <t>N363CM</t>
  </si>
  <si>
    <t>74190:00</t>
  </si>
  <si>
    <t>VH-OGF</t>
  </si>
  <si>
    <t>VN086</t>
  </si>
  <si>
    <t>V7361</t>
  </si>
  <si>
    <t>V2063</t>
  </si>
  <si>
    <t>-281P2S</t>
  </si>
  <si>
    <t>P2S = PC2SF configuration (IAI)</t>
  </si>
  <si>
    <t>SF009</t>
  </si>
  <si>
    <t>52</t>
  </si>
  <si>
    <t>51</t>
  </si>
  <si>
    <t>53</t>
  </si>
  <si>
    <t>N364CM</t>
  </si>
  <si>
    <t>VN085</t>
  </si>
  <si>
    <t>V7357</t>
  </si>
  <si>
    <t>V2039</t>
  </si>
  <si>
    <t>VH-OGE</t>
  </si>
  <si>
    <t>1910</t>
  </si>
  <si>
    <t>1911</t>
  </si>
  <si>
    <t>7/28/2014</t>
  </si>
  <si>
    <t>Cargo Jet</t>
  </si>
  <si>
    <t>N226CY</t>
  </si>
  <si>
    <t>76570:42</t>
  </si>
  <si>
    <t>EC-LKI</t>
  </si>
  <si>
    <t>VN168</t>
  </si>
  <si>
    <t>V6468</t>
  </si>
  <si>
    <t>V2129</t>
  </si>
  <si>
    <t>1912</t>
  </si>
  <si>
    <t>CAM</t>
  </si>
  <si>
    <t>1/5/2015</t>
  </si>
  <si>
    <t>STAR</t>
  </si>
  <si>
    <t>N371CM</t>
  </si>
  <si>
    <t>73641:11</t>
  </si>
  <si>
    <t>VH-OGO</t>
  </si>
  <si>
    <t>VN095</t>
  </si>
  <si>
    <t>V8114</t>
  </si>
  <si>
    <t>V2238</t>
  </si>
  <si>
    <t>N372CM</t>
  </si>
  <si>
    <t>81194:07</t>
  </si>
  <si>
    <t>VN093</t>
  </si>
  <si>
    <t>V8113</t>
  </si>
  <si>
    <t>V2165</t>
  </si>
  <si>
    <t>WEST ATLANTIC</t>
  </si>
  <si>
    <t>11/3/2015</t>
  </si>
  <si>
    <t>DHL</t>
  </si>
  <si>
    <t>1907</t>
  </si>
  <si>
    <t>1908</t>
  </si>
  <si>
    <t>VH-OGM</t>
  </si>
  <si>
    <t>3/4/2016</t>
  </si>
  <si>
    <t>RAYA Airlines</t>
  </si>
  <si>
    <t>74175:22</t>
  </si>
  <si>
    <t>NA</t>
  </si>
  <si>
    <t>81395:38</t>
  </si>
  <si>
    <t>03/29/2017</t>
  </si>
  <si>
    <t>Dismantled</t>
  </si>
  <si>
    <t>Sky Taxi</t>
  </si>
  <si>
    <t>Leased</t>
  </si>
  <si>
    <t>Retired</t>
  </si>
  <si>
    <t>ABX
INSERVICE DATE</t>
  </si>
  <si>
    <t xml:space="preserve">IAI
MANTRA NUMBER </t>
  </si>
  <si>
    <t>2/12/22020</t>
  </si>
  <si>
    <t>Effective Date is the date ABX started tracking daily aircraft hours and cycles.</t>
  </si>
  <si>
    <t>(CLICK HERE)</t>
  </si>
  <si>
    <t>See ABX Aircraft Configuration List for additional aircraft details.</t>
  </si>
  <si>
    <r>
      <t xml:space="preserve">ABX “N” NUMBER
</t>
    </r>
    <r>
      <rPr>
        <b/>
        <sz val="10"/>
        <color rgb="FF0000CC"/>
        <rFont val="Arial"/>
        <family val="2"/>
      </rPr>
      <t>(ETOPS)</t>
    </r>
  </si>
  <si>
    <t>LINE.</t>
  </si>
  <si>
    <t>Last Revised:  07/08/2020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</si>
</sst>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rgb="FF0000CC"/>
      <name val="Arial"/>
      <family val="2"/>
    </font>
    <font>
      <b/>
      <i/>
      <u/>
      <sz val="10"/>
      <color indexed="12"/>
      <name val="Arial"/>
      <family val="2"/>
    </font>
    <font>
      <b/>
      <sz val="10"/>
      <color rgb="FF0000CC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3" borderId="17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49" fontId="0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Border="1" applyAlignment="1">
      <alignment horizontal="center"/>
    </xf>
    <xf numFmtId="49" fontId="2" fillId="2" borderId="1" xfId="2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4" fontId="3" fillId="0" borderId="3" xfId="0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49" fontId="1" fillId="0" borderId="3" xfId="2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1" fillId="0" borderId="3" xfId="1" quotePrefix="1" applyFont="1" applyFill="1" applyBorder="1" applyAlignment="1">
      <alignment horizontal="center" vertical="center"/>
    </xf>
    <xf numFmtId="3" fontId="1" fillId="0" borderId="3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4" fontId="4" fillId="0" borderId="3" xfId="2" applyNumberFormat="1" applyFont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4" fillId="5" borderId="3" xfId="0" quotePrefix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49" fontId="4" fillId="5" borderId="2" xfId="2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49" fontId="4" fillId="5" borderId="3" xfId="2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49" fontId="4" fillId="0" borderId="18" xfId="2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14" fontId="4" fillId="5" borderId="3" xfId="2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center" vertical="center"/>
    </xf>
    <xf numFmtId="0" fontId="11" fillId="0" borderId="0" xfId="3" applyFont="1" applyBorder="1" applyAlignment="1" applyProtection="1">
      <alignment horizontal="left"/>
    </xf>
    <xf numFmtId="0" fontId="1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49" fontId="2" fillId="4" borderId="1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9" fontId="13" fillId="0" borderId="0" xfId="2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</cellXfs>
  <cellStyles count="4">
    <cellStyle name="Check Cell" xfId="1" builtinId="23"/>
    <cellStyle name="Comma" xfId="2" builtinId="3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xtranet/ac-engineering/documents/abxme/ABX%20Aircraft%20Configuration%20List/ABX%20Aircraft%20Configuration%20List.xls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47"/>
  <sheetViews>
    <sheetView showGridLines="0" tabSelected="1" topLeftCell="A10" zoomScale="75" zoomScaleNormal="75" workbookViewId="0">
      <selection activeCell="G39" sqref="G39"/>
    </sheetView>
  </sheetViews>
  <sheetFormatPr defaultColWidth="11.5703125" defaultRowHeight="12" x14ac:dyDescent="0.2"/>
  <cols>
    <col min="1" max="5" width="11.5703125" style="6"/>
    <col min="6" max="6" width="12.140625" style="6" customWidth="1"/>
    <col min="7" max="7" width="11.5703125" style="6"/>
    <col min="8" max="8" width="7.140625" style="6" bestFit="1" customWidth="1"/>
    <col min="9" max="9" width="12.7109375" style="6" customWidth="1"/>
    <col min="10" max="12" width="11.5703125" style="6"/>
    <col min="13" max="13" width="13" style="6" customWidth="1"/>
    <col min="14" max="14" width="11.5703125" style="22"/>
    <col min="15" max="15" width="11.5703125" style="6"/>
    <col min="16" max="16" width="11.5703125" style="7"/>
    <col min="17" max="17" width="13.140625" style="7" customWidth="1"/>
    <col min="18" max="16384" width="11.5703125" style="7"/>
  </cols>
  <sheetData>
    <row r="1" spans="1:166" ht="42" customHeight="1" thickBot="1" x14ac:dyDescent="0.25">
      <c r="A1" s="109" t="s">
        <v>428</v>
      </c>
      <c r="B1" s="109" t="s">
        <v>279</v>
      </c>
      <c r="C1" s="109" t="s">
        <v>8</v>
      </c>
      <c r="D1" s="109" t="s">
        <v>5</v>
      </c>
      <c r="E1" s="109" t="s">
        <v>6</v>
      </c>
      <c r="F1" s="109" t="s">
        <v>7</v>
      </c>
      <c r="G1" s="109" t="s">
        <v>9</v>
      </c>
      <c r="H1" s="109" t="s">
        <v>429</v>
      </c>
      <c r="I1" s="109" t="s">
        <v>14</v>
      </c>
      <c r="J1" s="109" t="s">
        <v>225</v>
      </c>
      <c r="K1" s="109" t="s">
        <v>284</v>
      </c>
      <c r="L1" s="109" t="s">
        <v>10</v>
      </c>
      <c r="M1" s="109" t="s">
        <v>422</v>
      </c>
      <c r="N1" s="110" t="s">
        <v>220</v>
      </c>
      <c r="O1" s="109" t="s">
        <v>423</v>
      </c>
      <c r="P1" s="109" t="s">
        <v>280</v>
      </c>
      <c r="Q1" s="109" t="s">
        <v>11</v>
      </c>
      <c r="R1" s="109" t="s">
        <v>12</v>
      </c>
      <c r="S1" s="109" t="s">
        <v>13</v>
      </c>
      <c r="T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F1" s="5"/>
      <c r="FG1" s="5"/>
      <c r="FH1" s="5"/>
      <c r="FI1" s="5"/>
      <c r="FJ1" s="5"/>
    </row>
    <row r="2" spans="1:166" ht="20.100000000000001" customHeight="1" x14ac:dyDescent="0.2">
      <c r="A2" s="82" t="s">
        <v>313</v>
      </c>
      <c r="B2" s="83" t="s">
        <v>326</v>
      </c>
      <c r="C2" s="84" t="s">
        <v>316</v>
      </c>
      <c r="D2" s="85">
        <v>40476</v>
      </c>
      <c r="E2" s="86" t="s">
        <v>314</v>
      </c>
      <c r="F2" s="87">
        <v>16010</v>
      </c>
      <c r="G2" s="84">
        <v>24358</v>
      </c>
      <c r="H2" s="84">
        <v>263</v>
      </c>
      <c r="I2" s="84" t="s">
        <v>315</v>
      </c>
      <c r="J2" s="84" t="s">
        <v>321</v>
      </c>
      <c r="K2" s="84" t="s">
        <v>322</v>
      </c>
      <c r="L2" s="88">
        <v>32632</v>
      </c>
      <c r="M2" s="88">
        <v>40499</v>
      </c>
      <c r="N2" s="89" t="s">
        <v>319</v>
      </c>
      <c r="O2" s="27">
        <v>2</v>
      </c>
      <c r="P2" s="93" t="s">
        <v>257</v>
      </c>
      <c r="Q2" s="90">
        <f t="shared" ref="Q2:Q21" ca="1" si="0">TODAY( )</f>
        <v>44029</v>
      </c>
      <c r="R2" s="91">
        <f t="shared" ref="R2:R8" ca="1" si="1">IF(M2=0,"",IF(M2&gt;="A","",Q2-L2))</f>
        <v>11397</v>
      </c>
      <c r="S2" s="92">
        <f t="shared" ref="S2:S8" ca="1" si="2">IF(M2=0,"",IF(M2&gt;="A","",R2/365.25))</f>
        <v>31.20328542094456</v>
      </c>
      <c r="T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F2" s="5"/>
      <c r="FG2" s="5"/>
      <c r="FH2" s="5"/>
      <c r="FI2" s="5"/>
      <c r="FJ2" s="5"/>
    </row>
    <row r="3" spans="1:166" ht="20.100000000000001" customHeight="1" x14ac:dyDescent="0.2">
      <c r="A3" s="66" t="s">
        <v>328</v>
      </c>
      <c r="B3" s="67" t="s">
        <v>326</v>
      </c>
      <c r="C3" s="68" t="s">
        <v>360</v>
      </c>
      <c r="D3" s="69">
        <v>40987</v>
      </c>
      <c r="E3" s="68" t="s">
        <v>359</v>
      </c>
      <c r="F3" s="70">
        <v>10519</v>
      </c>
      <c r="G3" s="68">
        <v>24729</v>
      </c>
      <c r="H3" s="68">
        <v>358</v>
      </c>
      <c r="I3" s="68" t="s">
        <v>329</v>
      </c>
      <c r="J3" s="68" t="s">
        <v>362</v>
      </c>
      <c r="K3" s="68" t="s">
        <v>345</v>
      </c>
      <c r="L3" s="69">
        <v>33298</v>
      </c>
      <c r="M3" s="69">
        <v>41103</v>
      </c>
      <c r="N3" s="71" t="s">
        <v>363</v>
      </c>
      <c r="O3" s="72">
        <v>4</v>
      </c>
      <c r="P3" s="94" t="s">
        <v>257</v>
      </c>
      <c r="Q3" s="73">
        <f t="shared" ca="1" si="0"/>
        <v>44029</v>
      </c>
      <c r="R3" s="74">
        <f t="shared" ca="1" si="1"/>
        <v>10731</v>
      </c>
      <c r="S3" s="75">
        <f t="shared" ca="1" si="2"/>
        <v>29.37987679671458</v>
      </c>
      <c r="T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F3" s="5"/>
      <c r="FG3" s="5"/>
      <c r="FH3" s="5"/>
      <c r="FI3" s="5"/>
      <c r="FJ3" s="5"/>
    </row>
    <row r="4" spans="1:166" ht="20.100000000000001" customHeight="1" x14ac:dyDescent="0.2">
      <c r="A4" s="58" t="s">
        <v>385</v>
      </c>
      <c r="B4" s="39" t="s">
        <v>326</v>
      </c>
      <c r="C4" s="19" t="s">
        <v>387</v>
      </c>
      <c r="D4" s="61">
        <v>41849</v>
      </c>
      <c r="E4" s="62" t="s">
        <v>386</v>
      </c>
      <c r="F4" s="63">
        <v>12904</v>
      </c>
      <c r="G4" s="19">
        <v>26544</v>
      </c>
      <c r="H4" s="19">
        <v>412</v>
      </c>
      <c r="I4" s="19" t="s">
        <v>388</v>
      </c>
      <c r="J4" s="19" t="s">
        <v>389</v>
      </c>
      <c r="K4" s="19" t="s">
        <v>390</v>
      </c>
      <c r="L4" s="41">
        <v>33618</v>
      </c>
      <c r="M4" s="41">
        <v>41929</v>
      </c>
      <c r="N4" s="60" t="s">
        <v>391</v>
      </c>
      <c r="O4" s="27">
        <v>3</v>
      </c>
      <c r="P4" s="59" t="s">
        <v>257</v>
      </c>
      <c r="Q4" s="21">
        <f t="shared" ca="1" si="0"/>
        <v>44029</v>
      </c>
      <c r="R4" s="64">
        <f t="shared" ca="1" si="1"/>
        <v>10411</v>
      </c>
      <c r="S4" s="65">
        <f t="shared" ca="1" si="2"/>
        <v>28.503764544832308</v>
      </c>
      <c r="T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F4" s="5"/>
      <c r="FG4" s="5"/>
      <c r="FH4" s="5"/>
      <c r="FI4" s="5"/>
      <c r="FJ4" s="5"/>
    </row>
    <row r="5" spans="1:166" ht="20.100000000000001" customHeight="1" x14ac:dyDescent="0.2">
      <c r="A5" s="66" t="s">
        <v>216</v>
      </c>
      <c r="B5" s="67" t="s">
        <v>172</v>
      </c>
      <c r="C5" s="68" t="s">
        <v>257</v>
      </c>
      <c r="D5" s="69">
        <v>39826</v>
      </c>
      <c r="E5" s="68" t="s">
        <v>222</v>
      </c>
      <c r="F5" s="70">
        <v>16041</v>
      </c>
      <c r="G5" s="68">
        <v>22315</v>
      </c>
      <c r="H5" s="68">
        <v>94</v>
      </c>
      <c r="I5" s="68" t="s">
        <v>219</v>
      </c>
      <c r="J5" s="68" t="s">
        <v>226</v>
      </c>
      <c r="K5" s="68" t="s">
        <v>221</v>
      </c>
      <c r="L5" s="69">
        <v>30834</v>
      </c>
      <c r="M5" s="69">
        <v>42286</v>
      </c>
      <c r="N5" s="71" t="s">
        <v>324</v>
      </c>
      <c r="O5" s="72">
        <v>30</v>
      </c>
      <c r="P5" s="94">
        <v>40540</v>
      </c>
      <c r="Q5" s="73">
        <f t="shared" ca="1" si="0"/>
        <v>44029</v>
      </c>
      <c r="R5" s="74">
        <f t="shared" ca="1" si="1"/>
        <v>13195</v>
      </c>
      <c r="S5" s="75">
        <f t="shared" ca="1" si="2"/>
        <v>36.125941136208077</v>
      </c>
      <c r="T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F5" s="5"/>
      <c r="FG5" s="5"/>
      <c r="FH5" s="5"/>
      <c r="FI5" s="5"/>
      <c r="FJ5" s="5"/>
    </row>
    <row r="6" spans="1:166" ht="20.100000000000001" customHeight="1" x14ac:dyDescent="0.2">
      <c r="A6" s="58" t="s">
        <v>336</v>
      </c>
      <c r="B6" s="39" t="s">
        <v>342</v>
      </c>
      <c r="C6" s="19" t="s">
        <v>334</v>
      </c>
      <c r="D6" s="61">
        <v>40841</v>
      </c>
      <c r="E6" s="62" t="s">
        <v>338</v>
      </c>
      <c r="F6" s="63">
        <v>23195</v>
      </c>
      <c r="G6" s="19">
        <v>24317</v>
      </c>
      <c r="H6" s="19">
        <v>246</v>
      </c>
      <c r="I6" s="19" t="s">
        <v>330</v>
      </c>
      <c r="J6" s="19" t="s">
        <v>332</v>
      </c>
      <c r="K6" s="19" t="s">
        <v>344</v>
      </c>
      <c r="L6" s="41">
        <v>32470</v>
      </c>
      <c r="M6" s="41">
        <v>41075</v>
      </c>
      <c r="N6" s="60" t="s">
        <v>340</v>
      </c>
      <c r="O6" s="27">
        <v>6</v>
      </c>
      <c r="P6" s="59" t="s">
        <v>257</v>
      </c>
      <c r="Q6" s="21">
        <f t="shared" ca="1" si="0"/>
        <v>44029</v>
      </c>
      <c r="R6" s="64">
        <f t="shared" ca="1" si="1"/>
        <v>11559</v>
      </c>
      <c r="S6" s="65">
        <f t="shared" ca="1" si="2"/>
        <v>31.646817248459961</v>
      </c>
      <c r="T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F6" s="5"/>
      <c r="FG6" s="5"/>
      <c r="FH6" s="5"/>
      <c r="FI6" s="5"/>
      <c r="FJ6" s="5"/>
    </row>
    <row r="7" spans="1:166" ht="20.100000000000001" customHeight="1" x14ac:dyDescent="0.2">
      <c r="A7" s="66" t="s">
        <v>337</v>
      </c>
      <c r="B7" s="67" t="s">
        <v>342</v>
      </c>
      <c r="C7" s="68" t="s">
        <v>335</v>
      </c>
      <c r="D7" s="69">
        <v>40880</v>
      </c>
      <c r="E7" s="68" t="s">
        <v>339</v>
      </c>
      <c r="F7" s="70">
        <v>24300</v>
      </c>
      <c r="G7" s="68">
        <v>24316</v>
      </c>
      <c r="H7" s="68">
        <v>242</v>
      </c>
      <c r="I7" s="68" t="s">
        <v>331</v>
      </c>
      <c r="J7" s="68" t="s">
        <v>333</v>
      </c>
      <c r="K7" s="68" t="s">
        <v>343</v>
      </c>
      <c r="L7" s="69">
        <v>32436</v>
      </c>
      <c r="M7" s="69">
        <v>41012</v>
      </c>
      <c r="N7" s="71" t="s">
        <v>341</v>
      </c>
      <c r="O7" s="72">
        <v>8</v>
      </c>
      <c r="P7" s="94" t="s">
        <v>257</v>
      </c>
      <c r="Q7" s="73">
        <f t="shared" ca="1" si="0"/>
        <v>44029</v>
      </c>
      <c r="R7" s="74">
        <f t="shared" ca="1" si="1"/>
        <v>11593</v>
      </c>
      <c r="S7" s="75">
        <f t="shared" ca="1" si="2"/>
        <v>31.739904175222449</v>
      </c>
      <c r="T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F7" s="5"/>
      <c r="FG7" s="5"/>
      <c r="FH7" s="5"/>
      <c r="FI7" s="5"/>
      <c r="FJ7" s="5"/>
    </row>
    <row r="8" spans="1:166" ht="20.100000000000001" customHeight="1" x14ac:dyDescent="0.2">
      <c r="A8" s="58" t="s">
        <v>376</v>
      </c>
      <c r="B8" s="39" t="s">
        <v>342</v>
      </c>
      <c r="C8" s="19" t="s">
        <v>380</v>
      </c>
      <c r="D8" s="61">
        <v>42600</v>
      </c>
      <c r="E8" s="62" t="s">
        <v>416</v>
      </c>
      <c r="F8" s="63">
        <v>30124</v>
      </c>
      <c r="G8" s="19">
        <v>24531</v>
      </c>
      <c r="H8" s="19">
        <v>278</v>
      </c>
      <c r="I8" s="19" t="s">
        <v>377</v>
      </c>
      <c r="J8" s="19" t="s">
        <v>378</v>
      </c>
      <c r="K8" s="19" t="s">
        <v>379</v>
      </c>
      <c r="L8" s="41">
        <v>32756</v>
      </c>
      <c r="M8" s="41">
        <v>42615</v>
      </c>
      <c r="N8" s="60" t="s">
        <v>382</v>
      </c>
      <c r="O8" s="27">
        <v>10</v>
      </c>
      <c r="P8" s="59" t="s">
        <v>415</v>
      </c>
      <c r="Q8" s="21">
        <f t="shared" ca="1" si="0"/>
        <v>44029</v>
      </c>
      <c r="R8" s="64">
        <f t="shared" ca="1" si="1"/>
        <v>11273</v>
      </c>
      <c r="S8" s="65">
        <f t="shared" ca="1" si="2"/>
        <v>30.863791923340177</v>
      </c>
      <c r="T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F8" s="5"/>
      <c r="FG8" s="5"/>
      <c r="FH8" s="5"/>
      <c r="FI8" s="5"/>
      <c r="FJ8" s="5"/>
    </row>
    <row r="9" spans="1:166" ht="20.100000000000001" customHeight="1" x14ac:dyDescent="0.2">
      <c r="A9" s="66" t="s">
        <v>395</v>
      </c>
      <c r="B9" s="67" t="s">
        <v>342</v>
      </c>
      <c r="C9" s="68" t="s">
        <v>397</v>
      </c>
      <c r="D9" s="69">
        <v>42159</v>
      </c>
      <c r="E9" s="68" t="s">
        <v>396</v>
      </c>
      <c r="F9" s="70">
        <v>23961</v>
      </c>
      <c r="G9" s="68">
        <v>25577</v>
      </c>
      <c r="H9" s="68">
        <v>550</v>
      </c>
      <c r="I9" s="68" t="s">
        <v>398</v>
      </c>
      <c r="J9" s="68" t="s">
        <v>399</v>
      </c>
      <c r="K9" s="68" t="s">
        <v>400</v>
      </c>
      <c r="L9" s="69">
        <v>34571</v>
      </c>
      <c r="M9" s="69">
        <v>42319</v>
      </c>
      <c r="N9" s="71" t="s">
        <v>409</v>
      </c>
      <c r="O9" s="72">
        <v>18</v>
      </c>
      <c r="P9" s="94" t="s">
        <v>257</v>
      </c>
      <c r="Q9" s="73">
        <f t="shared" ca="1" si="0"/>
        <v>44029</v>
      </c>
      <c r="R9" s="74">
        <f ca="1">IF(M10=0,"",IF(M10&gt;="A","",Q9-L10))</f>
        <v>10179</v>
      </c>
      <c r="S9" s="75">
        <f ca="1">IF(M10=0,"",IF(M10&gt;="A","",R9/365.25))</f>
        <v>27.868583162217661</v>
      </c>
      <c r="T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F9" s="5"/>
      <c r="FG9" s="5"/>
      <c r="FH9" s="5"/>
      <c r="FI9" s="5"/>
      <c r="FJ9" s="5"/>
    </row>
    <row r="10" spans="1:166" ht="20.100000000000001" customHeight="1" x14ac:dyDescent="0.2">
      <c r="A10" s="58" t="s">
        <v>401</v>
      </c>
      <c r="B10" s="39" t="s">
        <v>342</v>
      </c>
      <c r="C10" s="19" t="s">
        <v>411</v>
      </c>
      <c r="D10" s="61">
        <v>42165</v>
      </c>
      <c r="E10" s="62" t="s">
        <v>402</v>
      </c>
      <c r="F10" s="63">
        <v>26163</v>
      </c>
      <c r="G10" s="19">
        <v>25575</v>
      </c>
      <c r="H10" s="19">
        <v>451</v>
      </c>
      <c r="I10" s="19" t="s">
        <v>403</v>
      </c>
      <c r="J10" s="19" t="s">
        <v>404</v>
      </c>
      <c r="K10" s="19" t="s">
        <v>405</v>
      </c>
      <c r="L10" s="41">
        <v>33850</v>
      </c>
      <c r="M10" s="41">
        <v>42404</v>
      </c>
      <c r="N10" s="60" t="s">
        <v>410</v>
      </c>
      <c r="O10" s="27">
        <v>19</v>
      </c>
      <c r="P10" s="59" t="s">
        <v>257</v>
      </c>
      <c r="Q10" s="21">
        <f t="shared" ca="1" si="0"/>
        <v>44029</v>
      </c>
      <c r="R10" s="64">
        <f ca="1">IF(M11=0,"",IF(M11&gt;="A","",Q10-L11))</f>
        <v>13629</v>
      </c>
      <c r="S10" s="65">
        <f ca="1">IF(M11=0,"",IF(M11&gt;="A","",R10/365.25))</f>
        <v>37.314168377823407</v>
      </c>
      <c r="T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F10" s="5"/>
      <c r="FG10" s="5"/>
      <c r="FH10" s="5"/>
      <c r="FI10" s="5"/>
      <c r="FJ10" s="5"/>
    </row>
    <row r="11" spans="1:166" ht="20.100000000000001" customHeight="1" x14ac:dyDescent="0.2">
      <c r="A11" s="76" t="s">
        <v>125</v>
      </c>
      <c r="B11" s="67" t="s">
        <v>121</v>
      </c>
      <c r="C11" s="68" t="s">
        <v>126</v>
      </c>
      <c r="D11" s="69">
        <v>38728</v>
      </c>
      <c r="E11" s="68" t="s">
        <v>159</v>
      </c>
      <c r="F11" s="70">
        <v>33913</v>
      </c>
      <c r="G11" s="68">
        <v>22213</v>
      </c>
      <c r="H11" s="68">
        <v>6</v>
      </c>
      <c r="I11" s="68" t="s">
        <v>127</v>
      </c>
      <c r="J11" s="68" t="s">
        <v>228</v>
      </c>
      <c r="K11" s="68" t="s">
        <v>193</v>
      </c>
      <c r="L11" s="69">
        <v>30400</v>
      </c>
      <c r="M11" s="69">
        <v>38906</v>
      </c>
      <c r="N11" s="71" t="s">
        <v>259</v>
      </c>
      <c r="O11" s="72">
        <v>14</v>
      </c>
      <c r="P11" s="94" t="s">
        <v>257</v>
      </c>
      <c r="Q11" s="73">
        <f t="shared" ca="1" si="0"/>
        <v>44029</v>
      </c>
      <c r="R11" s="74">
        <f ca="1">IF(M12=0,"",IF(M12&gt;="A","",Q11-L12))</f>
        <v>13583</v>
      </c>
      <c r="S11" s="75">
        <f ca="1">IF(M12=0,"",IF(M12&gt;="A","",R11/365.25))</f>
        <v>37.18822724161533</v>
      </c>
      <c r="T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F11" s="5"/>
      <c r="FG11" s="5"/>
      <c r="FH11" s="5"/>
      <c r="FI11" s="5"/>
      <c r="FJ11" s="5"/>
    </row>
    <row r="12" spans="1:166" ht="20.100000000000001" customHeight="1" x14ac:dyDescent="0.2">
      <c r="A12" s="16" t="s">
        <v>137</v>
      </c>
      <c r="B12" s="39" t="s">
        <v>121</v>
      </c>
      <c r="C12" s="19" t="s">
        <v>138</v>
      </c>
      <c r="D12" s="61">
        <v>38771</v>
      </c>
      <c r="E12" s="62" t="s">
        <v>160</v>
      </c>
      <c r="F12" s="63">
        <v>33631</v>
      </c>
      <c r="G12" s="19">
        <v>22221</v>
      </c>
      <c r="H12" s="19">
        <v>53</v>
      </c>
      <c r="I12" s="19" t="s">
        <v>139</v>
      </c>
      <c r="J12" s="19" t="s">
        <v>230</v>
      </c>
      <c r="K12" s="19" t="s">
        <v>197</v>
      </c>
      <c r="L12" s="41">
        <v>30446</v>
      </c>
      <c r="M12" s="41">
        <v>38951</v>
      </c>
      <c r="N12" s="60" t="s">
        <v>263</v>
      </c>
      <c r="O12" s="27">
        <v>16</v>
      </c>
      <c r="P12" s="59" t="s">
        <v>257</v>
      </c>
      <c r="Q12" s="21">
        <f t="shared" ca="1" si="0"/>
        <v>44029</v>
      </c>
      <c r="R12" s="64">
        <f ca="1">IF(M13=0,"",IF(M13&gt;="A","",Q12-L13))</f>
        <v>13323</v>
      </c>
      <c r="S12" s="65">
        <f ca="1">IF(M13=0,"",IF(M13&gt;="A","",R12/365.25))</f>
        <v>36.476386036960989</v>
      </c>
      <c r="T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F12" s="5"/>
      <c r="FG12" s="5"/>
      <c r="FH12" s="5"/>
      <c r="FI12" s="5"/>
      <c r="FJ12" s="5"/>
    </row>
    <row r="13" spans="1:166" ht="20.100000000000001" customHeight="1" x14ac:dyDescent="0.2">
      <c r="A13" s="76" t="s">
        <v>152</v>
      </c>
      <c r="B13" s="67" t="s">
        <v>121</v>
      </c>
      <c r="C13" s="68" t="s">
        <v>153</v>
      </c>
      <c r="D13" s="69">
        <v>42494</v>
      </c>
      <c r="E13" s="68" t="s">
        <v>414</v>
      </c>
      <c r="F13" s="70">
        <v>35242</v>
      </c>
      <c r="G13" s="68">
        <v>22226</v>
      </c>
      <c r="H13" s="68">
        <v>78</v>
      </c>
      <c r="I13" s="68" t="s">
        <v>154</v>
      </c>
      <c r="J13" s="68" t="s">
        <v>233</v>
      </c>
      <c r="K13" s="68" t="s">
        <v>202</v>
      </c>
      <c r="L13" s="69">
        <v>30706</v>
      </c>
      <c r="M13" s="69">
        <v>42494</v>
      </c>
      <c r="N13" s="71" t="s">
        <v>267</v>
      </c>
      <c r="O13" s="72">
        <v>24</v>
      </c>
      <c r="P13" s="94">
        <v>39336</v>
      </c>
      <c r="Q13" s="73">
        <f t="shared" ca="1" si="0"/>
        <v>44029</v>
      </c>
      <c r="R13" s="74">
        <f ca="1">IF(M14=0,"",IF(M14&gt;="A","",Q13-L14))</f>
        <v>13289</v>
      </c>
      <c r="S13" s="75">
        <f ca="1">IF(M14=0,"",IF(M14&gt;="A","",R13/365.25))</f>
        <v>36.383299110198493</v>
      </c>
      <c r="T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F13" s="5"/>
      <c r="FG13" s="5"/>
      <c r="FH13" s="5"/>
      <c r="FI13" s="5"/>
      <c r="FJ13" s="5"/>
    </row>
    <row r="14" spans="1:166" ht="20.100000000000001" customHeight="1" x14ac:dyDescent="0.2">
      <c r="A14" s="16" t="s">
        <v>155</v>
      </c>
      <c r="B14" s="39" t="s">
        <v>121</v>
      </c>
      <c r="C14" s="19" t="s">
        <v>156</v>
      </c>
      <c r="D14" s="61">
        <v>38973</v>
      </c>
      <c r="E14" s="62" t="s">
        <v>165</v>
      </c>
      <c r="F14" s="63">
        <v>29368</v>
      </c>
      <c r="G14" s="19">
        <v>22227</v>
      </c>
      <c r="H14" s="19">
        <v>83</v>
      </c>
      <c r="I14" s="19" t="s">
        <v>157</v>
      </c>
      <c r="J14" s="19" t="s">
        <v>234</v>
      </c>
      <c r="K14" s="19" t="s">
        <v>203</v>
      </c>
      <c r="L14" s="41">
        <v>30740</v>
      </c>
      <c r="M14" s="41">
        <v>39169</v>
      </c>
      <c r="N14" s="60" t="s">
        <v>268</v>
      </c>
      <c r="O14" s="27">
        <v>21</v>
      </c>
      <c r="P14" s="59" t="s">
        <v>257</v>
      </c>
      <c r="Q14" s="21">
        <f t="shared" ca="1" si="0"/>
        <v>44029</v>
      </c>
      <c r="R14" s="64">
        <f ca="1">IF(M16=0,"",IF(M16&gt;="A","",Q14-L16))</f>
        <v>13622</v>
      </c>
      <c r="S14" s="65">
        <f ca="1">IF(M16=0,"",IF(M16&gt;="A","",R14/365.25))</f>
        <v>37.295003422313485</v>
      </c>
      <c r="T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F14" s="5"/>
      <c r="FG14" s="5"/>
      <c r="FH14" s="5"/>
      <c r="FI14" s="5"/>
      <c r="FJ14" s="5"/>
    </row>
    <row r="15" spans="1:166" ht="20.100000000000001" customHeight="1" x14ac:dyDescent="0.2">
      <c r="A15" s="76" t="s">
        <v>15</v>
      </c>
      <c r="B15" s="67" t="s">
        <v>122</v>
      </c>
      <c r="C15" s="68" t="s">
        <v>16</v>
      </c>
      <c r="D15" s="69">
        <v>38258</v>
      </c>
      <c r="E15" s="68" t="s">
        <v>114</v>
      </c>
      <c r="F15" s="70">
        <v>37900</v>
      </c>
      <c r="G15" s="68">
        <v>23434</v>
      </c>
      <c r="H15" s="68">
        <v>171</v>
      </c>
      <c r="I15" s="68" t="s">
        <v>17</v>
      </c>
      <c r="J15" s="68" t="s">
        <v>235</v>
      </c>
      <c r="K15" s="68" t="s">
        <v>180</v>
      </c>
      <c r="L15" s="69">
        <v>31882</v>
      </c>
      <c r="M15" s="69">
        <v>43154</v>
      </c>
      <c r="N15" s="71" t="s">
        <v>269</v>
      </c>
      <c r="O15" s="72">
        <v>5</v>
      </c>
      <c r="P15" s="94" t="s">
        <v>407</v>
      </c>
      <c r="Q15" s="73">
        <f t="shared" ca="1" si="0"/>
        <v>44029</v>
      </c>
      <c r="R15" s="74">
        <f ca="1">IF(M17=0,"",IF(M17&gt;="A","",Q15-L17))</f>
        <v>13592</v>
      </c>
      <c r="S15" s="75">
        <f ca="1">IF(M17=0,"",IF(M17&gt;="A","",R15/365.25))</f>
        <v>37.212867898699521</v>
      </c>
      <c r="T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F15" s="5"/>
      <c r="FG15" s="5"/>
      <c r="FH15" s="5"/>
      <c r="FI15" s="5"/>
      <c r="FJ15" s="5"/>
    </row>
    <row r="16" spans="1:166" ht="20.100000000000001" customHeight="1" x14ac:dyDescent="0.2">
      <c r="A16" s="16" t="s">
        <v>18</v>
      </c>
      <c r="B16" s="39" t="s">
        <v>370</v>
      </c>
      <c r="C16" s="19" t="s">
        <v>21</v>
      </c>
      <c r="D16" s="61">
        <v>35653</v>
      </c>
      <c r="E16" s="62" t="s">
        <v>19</v>
      </c>
      <c r="F16" s="63">
        <v>30556</v>
      </c>
      <c r="G16" s="19">
        <v>22785</v>
      </c>
      <c r="H16" s="19">
        <v>51</v>
      </c>
      <c r="I16" s="19" t="s">
        <v>22</v>
      </c>
      <c r="J16" s="19" t="s">
        <v>236</v>
      </c>
      <c r="K16" s="19" t="s">
        <v>204</v>
      </c>
      <c r="L16" s="41">
        <v>30407</v>
      </c>
      <c r="M16" s="41">
        <v>36081</v>
      </c>
      <c r="N16" s="60" t="s">
        <v>20</v>
      </c>
      <c r="O16" s="27">
        <v>46</v>
      </c>
      <c r="P16" s="59">
        <v>40856</v>
      </c>
      <c r="Q16" s="21">
        <f t="shared" ca="1" si="0"/>
        <v>44029</v>
      </c>
      <c r="R16" s="64">
        <f ca="1">IF(M17=0,"",IF(M17&gt;="A","",Q16-L17))</f>
        <v>13592</v>
      </c>
      <c r="S16" s="65">
        <f ca="1">IF(M17=0,"",IF(M17&gt;="A","",R16/365.25))</f>
        <v>37.212867898699521</v>
      </c>
      <c r="T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F16" s="5"/>
      <c r="FG16" s="5"/>
      <c r="FH16" s="5"/>
      <c r="FI16" s="5"/>
      <c r="FJ16" s="5"/>
    </row>
    <row r="17" spans="1:166" ht="20.100000000000001" customHeight="1" x14ac:dyDescent="0.2">
      <c r="A17" s="76" t="s">
        <v>23</v>
      </c>
      <c r="B17" s="67" t="s">
        <v>370</v>
      </c>
      <c r="C17" s="68" t="s">
        <v>26</v>
      </c>
      <c r="D17" s="69">
        <v>35735</v>
      </c>
      <c r="E17" s="68" t="s">
        <v>24</v>
      </c>
      <c r="F17" s="70">
        <v>32979</v>
      </c>
      <c r="G17" s="68">
        <v>22786</v>
      </c>
      <c r="H17" s="68">
        <v>54</v>
      </c>
      <c r="I17" s="68" t="s">
        <v>27</v>
      </c>
      <c r="J17" s="68" t="s">
        <v>237</v>
      </c>
      <c r="K17" s="68" t="s">
        <v>205</v>
      </c>
      <c r="L17" s="69">
        <v>30437</v>
      </c>
      <c r="M17" s="69">
        <v>36116</v>
      </c>
      <c r="N17" s="71" t="s">
        <v>25</v>
      </c>
      <c r="O17" s="72">
        <v>45</v>
      </c>
      <c r="P17" s="94">
        <v>40668</v>
      </c>
      <c r="Q17" s="73">
        <f t="shared" ca="1" si="0"/>
        <v>44029</v>
      </c>
      <c r="R17" s="74">
        <f t="shared" ref="R17:R19" ca="1" si="3">IF(M18=0,"",IF(M18&gt;="A","",Q17-L18))</f>
        <v>13469</v>
      </c>
      <c r="S17" s="75">
        <f t="shared" ref="S17:S19" ca="1" si="4">IF(M18=0,"",IF(M18&gt;="A","",R17/365.25))</f>
        <v>36.876112251882276</v>
      </c>
      <c r="T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F17" s="5"/>
      <c r="FG17" s="5"/>
      <c r="FH17" s="5"/>
      <c r="FI17" s="5"/>
      <c r="FJ17" s="5"/>
    </row>
    <row r="18" spans="1:166" ht="20.100000000000001" customHeight="1" x14ac:dyDescent="0.2">
      <c r="A18" s="16" t="s">
        <v>38</v>
      </c>
      <c r="B18" s="39" t="s">
        <v>370</v>
      </c>
      <c r="C18" s="19" t="s">
        <v>41</v>
      </c>
      <c r="D18" s="61">
        <v>36019</v>
      </c>
      <c r="E18" s="62" t="s">
        <v>39</v>
      </c>
      <c r="F18" s="63">
        <v>31185</v>
      </c>
      <c r="G18" s="19">
        <v>22789</v>
      </c>
      <c r="H18" s="19">
        <v>67</v>
      </c>
      <c r="I18" s="19" t="s">
        <v>42</v>
      </c>
      <c r="J18" s="19" t="s">
        <v>240</v>
      </c>
      <c r="K18" s="19" t="s">
        <v>208</v>
      </c>
      <c r="L18" s="41">
        <v>30560</v>
      </c>
      <c r="M18" s="41">
        <v>36263</v>
      </c>
      <c r="N18" s="60" t="s">
        <v>40</v>
      </c>
      <c r="O18" s="27">
        <v>44</v>
      </c>
      <c r="P18" s="59">
        <v>40632</v>
      </c>
      <c r="Q18" s="21">
        <f t="shared" ca="1" si="0"/>
        <v>44029</v>
      </c>
      <c r="R18" s="64">
        <f t="shared" ca="1" si="3"/>
        <v>13347</v>
      </c>
      <c r="S18" s="65">
        <f t="shared" ca="1" si="4"/>
        <v>36.542094455852158</v>
      </c>
      <c r="T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F18" s="5"/>
      <c r="FG18" s="5"/>
      <c r="FH18" s="5"/>
      <c r="FI18" s="5"/>
      <c r="FJ18" s="5"/>
    </row>
    <row r="19" spans="1:166" ht="20.100000000000001" customHeight="1" x14ac:dyDescent="0.2">
      <c r="A19" s="76" t="s">
        <v>48</v>
      </c>
      <c r="B19" s="67" t="s">
        <v>370</v>
      </c>
      <c r="C19" s="68" t="s">
        <v>51</v>
      </c>
      <c r="D19" s="69">
        <v>36231</v>
      </c>
      <c r="E19" s="68" t="s">
        <v>49</v>
      </c>
      <c r="F19" s="70">
        <v>32077</v>
      </c>
      <c r="G19" s="68">
        <v>23016</v>
      </c>
      <c r="H19" s="68">
        <v>80</v>
      </c>
      <c r="I19" s="68" t="s">
        <v>52</v>
      </c>
      <c r="J19" s="68" t="s">
        <v>242</v>
      </c>
      <c r="K19" s="68" t="s">
        <v>211</v>
      </c>
      <c r="L19" s="69">
        <v>30682</v>
      </c>
      <c r="M19" s="69">
        <v>36375</v>
      </c>
      <c r="N19" s="71" t="s">
        <v>50</v>
      </c>
      <c r="O19" s="72">
        <v>42</v>
      </c>
      <c r="P19" s="94">
        <v>40345</v>
      </c>
      <c r="Q19" s="73">
        <f t="shared" ca="1" si="0"/>
        <v>44029</v>
      </c>
      <c r="R19" s="74">
        <f t="shared" ca="1" si="3"/>
        <v>12768</v>
      </c>
      <c r="S19" s="75">
        <f t="shared" ca="1" si="4"/>
        <v>34.956878850102669</v>
      </c>
      <c r="T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F19" s="5"/>
      <c r="FG19" s="5"/>
      <c r="FH19" s="5"/>
      <c r="FI19" s="5"/>
      <c r="FJ19" s="5"/>
    </row>
    <row r="20" spans="1:166" ht="20.100000000000001" customHeight="1" x14ac:dyDescent="0.2">
      <c r="A20" s="16" t="s">
        <v>98</v>
      </c>
      <c r="B20" s="39" t="s">
        <v>370</v>
      </c>
      <c r="C20" s="19" t="s">
        <v>99</v>
      </c>
      <c r="D20" s="61">
        <v>37524</v>
      </c>
      <c r="E20" s="62" t="s">
        <v>110</v>
      </c>
      <c r="F20" s="63">
        <v>36766</v>
      </c>
      <c r="G20" s="19">
        <v>23145</v>
      </c>
      <c r="H20" s="19">
        <v>116</v>
      </c>
      <c r="I20" s="19" t="s">
        <v>100</v>
      </c>
      <c r="J20" s="19" t="s">
        <v>253</v>
      </c>
      <c r="K20" s="19" t="s">
        <v>187</v>
      </c>
      <c r="L20" s="41">
        <v>31261</v>
      </c>
      <c r="M20" s="41">
        <v>37677</v>
      </c>
      <c r="N20" s="60" t="s">
        <v>274</v>
      </c>
      <c r="O20" s="27">
        <v>36</v>
      </c>
      <c r="P20" s="59">
        <v>39993</v>
      </c>
      <c r="Q20" s="21">
        <f t="shared" ca="1" si="0"/>
        <v>44029</v>
      </c>
      <c r="R20" s="64">
        <f ca="1">IF(M21=0,"",IF(M21&gt;="A","",Q20-L21))</f>
        <v>12679</v>
      </c>
      <c r="S20" s="65">
        <f ca="1">IF(M21=0,"",IF(M21&gt;="A","",R20/365.25))</f>
        <v>34.713210130047912</v>
      </c>
      <c r="T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F20" s="5"/>
      <c r="FG20" s="5"/>
      <c r="FH20" s="5"/>
      <c r="FI20" s="5"/>
      <c r="FJ20" s="5"/>
    </row>
    <row r="21" spans="1:166" ht="20.100000000000001" customHeight="1" x14ac:dyDescent="0.2">
      <c r="A21" s="77" t="s">
        <v>104</v>
      </c>
      <c r="B21" s="67" t="s">
        <v>122</v>
      </c>
      <c r="C21" s="78" t="s">
        <v>105</v>
      </c>
      <c r="D21" s="79">
        <v>37705</v>
      </c>
      <c r="E21" s="78" t="s">
        <v>112</v>
      </c>
      <c r="F21" s="80">
        <v>35689</v>
      </c>
      <c r="G21" s="78">
        <v>23147</v>
      </c>
      <c r="H21" s="78">
        <v>123</v>
      </c>
      <c r="I21" s="78" t="s">
        <v>106</v>
      </c>
      <c r="J21" s="78" t="s">
        <v>255</v>
      </c>
      <c r="K21" s="78" t="s">
        <v>189</v>
      </c>
      <c r="L21" s="79">
        <v>31350</v>
      </c>
      <c r="M21" s="79">
        <v>38216</v>
      </c>
      <c r="N21" s="81" t="s">
        <v>276</v>
      </c>
      <c r="O21" s="78">
        <v>1</v>
      </c>
      <c r="P21" s="94" t="s">
        <v>257</v>
      </c>
      <c r="Q21" s="73">
        <f t="shared" ca="1" si="0"/>
        <v>44029</v>
      </c>
      <c r="R21" s="74">
        <f ca="1">IF('Other 767 Data'!M34=0,"",IF('Other 767 Data'!M34&gt;="A","",Q21-'Other 767 Data'!L34))</f>
        <v>12097</v>
      </c>
      <c r="S21" s="75">
        <f ca="1">IF('Other 767 Data'!M34=0,"",IF('Other 767 Data'!M34&gt;="A","",R21/365.25))</f>
        <v>33.119780971937033</v>
      </c>
      <c r="T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F21" s="5"/>
      <c r="FG21" s="5"/>
      <c r="FH21" s="5"/>
      <c r="FI21" s="5"/>
      <c r="FJ21" s="5"/>
    </row>
    <row r="22" spans="1:166" s="113" customFormat="1" ht="16.5" thickBot="1" x14ac:dyDescent="0.3">
      <c r="A22" s="114" t="s">
        <v>430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111"/>
    </row>
    <row r="23" spans="1:166" ht="18.75" customHeight="1" thickBot="1" x14ac:dyDescent="0.25">
      <c r="A23" s="108" t="s">
        <v>427</v>
      </c>
      <c r="C23" s="23"/>
      <c r="D23" s="23"/>
      <c r="E23" s="23"/>
      <c r="F23" s="23"/>
      <c r="K23" s="95"/>
      <c r="L23" s="96" t="s">
        <v>0</v>
      </c>
      <c r="M23" s="97" t="s">
        <v>223</v>
      </c>
      <c r="R23" s="24"/>
      <c r="S23" s="24"/>
    </row>
    <row r="24" spans="1:166" ht="12.75" x14ac:dyDescent="0.2">
      <c r="A24" s="107" t="s">
        <v>426</v>
      </c>
      <c r="C24" s="23"/>
      <c r="D24" s="23"/>
      <c r="E24" s="23"/>
      <c r="F24" s="23"/>
      <c r="K24" s="98" t="s">
        <v>1</v>
      </c>
      <c r="L24" s="99" t="s">
        <v>124</v>
      </c>
      <c r="M24" s="100">
        <v>12</v>
      </c>
    </row>
    <row r="25" spans="1:166" ht="12.75" x14ac:dyDescent="0.2">
      <c r="A25" s="7" t="s">
        <v>120</v>
      </c>
      <c r="C25" s="23"/>
      <c r="D25" s="23"/>
      <c r="E25" s="23"/>
      <c r="F25" s="23"/>
      <c r="K25" s="101"/>
      <c r="L25" s="102" t="s">
        <v>318</v>
      </c>
      <c r="M25" s="103">
        <v>8</v>
      </c>
    </row>
    <row r="26" spans="1:166" ht="13.5" thickBot="1" x14ac:dyDescent="0.25">
      <c r="A26" s="23" t="s">
        <v>371</v>
      </c>
      <c r="C26" s="23"/>
      <c r="D26" s="23"/>
      <c r="E26" s="23"/>
      <c r="F26" s="23"/>
      <c r="K26" s="104"/>
      <c r="L26" s="105" t="s">
        <v>2</v>
      </c>
      <c r="M26" s="106">
        <f>SUM(M24:M25)</f>
        <v>20</v>
      </c>
    </row>
    <row r="27" spans="1:166" x14ac:dyDescent="0.2">
      <c r="A27" s="23" t="s">
        <v>286</v>
      </c>
    </row>
    <row r="28" spans="1:166" x14ac:dyDescent="0.2">
      <c r="A28" s="23" t="s">
        <v>327</v>
      </c>
    </row>
    <row r="29" spans="1:166" x14ac:dyDescent="0.2">
      <c r="A29" s="23" t="s">
        <v>317</v>
      </c>
    </row>
    <row r="30" spans="1:166" x14ac:dyDescent="0.2">
      <c r="A30" s="23" t="s">
        <v>361</v>
      </c>
    </row>
    <row r="31" spans="1:166" x14ac:dyDescent="0.2">
      <c r="A31" s="23" t="s">
        <v>425</v>
      </c>
    </row>
    <row r="32" spans="1:166" x14ac:dyDescent="0.2">
      <c r="A32" s="23" t="s">
        <v>311</v>
      </c>
    </row>
    <row r="33" spans="1:1" x14ac:dyDescent="0.2">
      <c r="A33" s="23" t="s">
        <v>312</v>
      </c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</sheetData>
  <phoneticPr fontId="6" type="noConversion"/>
  <hyperlinks>
    <hyperlink ref="A24" r:id="rId1"/>
  </hyperlinks>
  <printOptions horizontalCentered="1"/>
  <pageMargins left="0.46" right="0.4" top="0.95" bottom="0.6" header="0.5" footer="0.3"/>
  <pageSetup scale="71" pageOrder="overThenDown" orientation="landscape" horizontalDpi="4294967292" r:id="rId2"/>
  <headerFooter alignWithMargins="0">
    <oddHeader>&amp;C&amp;"Arial,Bold"&amp;11 ABX 767 AIRCRAFT DATA
&amp;"Arial,Regular"&amp;D</oddHeader>
    <oddFooter>&amp;L&amp;8&amp;F&amp;C&amp;8Prepared by ABX Aircraft Reliability&amp;R&amp;8Page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zoomScaleNormal="100" workbookViewId="0">
      <pane ySplit="1" topLeftCell="A2" activePane="bottomLeft" state="frozen"/>
      <selection pane="bottomLeft" activeCell="P37" sqref="P37"/>
    </sheetView>
  </sheetViews>
  <sheetFormatPr defaultRowHeight="12.75" x14ac:dyDescent="0.2"/>
  <cols>
    <col min="1" max="1" width="10.85546875" style="1" customWidth="1"/>
    <col min="2" max="2" width="9.140625" style="1"/>
    <col min="3" max="3" width="13" style="1" customWidth="1"/>
    <col min="4" max="4" width="12.7109375" style="1" customWidth="1"/>
    <col min="5" max="5" width="12.85546875" style="1" customWidth="1"/>
    <col min="6" max="6" width="10.42578125" style="4" customWidth="1"/>
    <col min="7" max="7" width="10.5703125" style="1" customWidth="1"/>
    <col min="8" max="8" width="6.85546875" style="1" customWidth="1"/>
    <col min="9" max="10" width="12.140625" style="1" customWidth="1"/>
    <col min="11" max="11" width="13" style="1" customWidth="1"/>
    <col min="12" max="12" width="12.7109375" style="1" bestFit="1" customWidth="1"/>
    <col min="13" max="13" width="12.5703125" style="1" customWidth="1"/>
    <col min="14" max="14" width="10.140625" style="8" customWidth="1"/>
    <col min="15" max="15" width="13.7109375" style="1" customWidth="1"/>
    <col min="16" max="16" width="18.140625" customWidth="1"/>
    <col min="17" max="17" width="17.85546875" customWidth="1"/>
  </cols>
  <sheetData>
    <row r="1" spans="1:166" s="7" customFormat="1" ht="26.25" thickBot="1" x14ac:dyDescent="0.25">
      <c r="A1" s="3" t="s">
        <v>4</v>
      </c>
      <c r="B1" s="3" t="s">
        <v>3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217</v>
      </c>
      <c r="I1" s="3" t="s">
        <v>14</v>
      </c>
      <c r="J1" s="18" t="s">
        <v>225</v>
      </c>
      <c r="K1" s="3" t="s">
        <v>215</v>
      </c>
      <c r="L1" s="3" t="s">
        <v>10</v>
      </c>
      <c r="M1" s="3" t="s">
        <v>224</v>
      </c>
      <c r="N1" s="12" t="s">
        <v>220</v>
      </c>
      <c r="O1" s="3" t="s">
        <v>218</v>
      </c>
      <c r="P1" s="25" t="s">
        <v>325</v>
      </c>
      <c r="Q1" s="25" t="s">
        <v>346</v>
      </c>
      <c r="R1" s="1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/>
      <c r="FD1"/>
      <c r="FE1"/>
      <c r="FF1" s="5"/>
      <c r="FG1" s="5"/>
      <c r="FH1" s="5"/>
      <c r="FI1" s="5"/>
      <c r="FJ1" s="5"/>
    </row>
    <row r="2" spans="1:166" s="7" customFormat="1" x14ac:dyDescent="0.2">
      <c r="A2" s="40" t="s">
        <v>216</v>
      </c>
      <c r="B2" s="39" t="s">
        <v>172</v>
      </c>
      <c r="C2" s="41">
        <v>39826</v>
      </c>
      <c r="D2" s="19" t="s">
        <v>222</v>
      </c>
      <c r="E2" s="42">
        <v>16041</v>
      </c>
      <c r="F2" s="19" t="s">
        <v>257</v>
      </c>
      <c r="G2" s="40">
        <v>22315</v>
      </c>
      <c r="H2" s="40">
        <v>94</v>
      </c>
      <c r="I2" s="40" t="s">
        <v>219</v>
      </c>
      <c r="J2" s="40" t="s">
        <v>226</v>
      </c>
      <c r="K2" s="40" t="s">
        <v>221</v>
      </c>
      <c r="L2" s="41">
        <v>30834</v>
      </c>
      <c r="M2" s="41">
        <v>39872</v>
      </c>
      <c r="N2" s="43" t="s">
        <v>324</v>
      </c>
      <c r="O2" s="36">
        <v>30</v>
      </c>
      <c r="P2" s="29">
        <v>40540</v>
      </c>
      <c r="Q2" s="27" t="s">
        <v>349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/>
      <c r="FB2"/>
      <c r="FC2"/>
      <c r="FD2" s="5"/>
      <c r="FE2" s="5"/>
      <c r="FF2" s="5"/>
      <c r="FG2" s="5"/>
      <c r="FH2" s="5"/>
    </row>
    <row r="3" spans="1:166" s="7" customFormat="1" ht="12" x14ac:dyDescent="0.2">
      <c r="A3" s="19" t="s">
        <v>281</v>
      </c>
      <c r="B3" s="39" t="s">
        <v>285</v>
      </c>
      <c r="C3" s="41">
        <v>40315</v>
      </c>
      <c r="D3" s="19" t="s">
        <v>288</v>
      </c>
      <c r="E3" s="42">
        <v>14939</v>
      </c>
      <c r="F3" s="19" t="s">
        <v>257</v>
      </c>
      <c r="G3" s="19">
        <v>22317</v>
      </c>
      <c r="H3" s="19">
        <v>109</v>
      </c>
      <c r="I3" s="19" t="s">
        <v>282</v>
      </c>
      <c r="J3" s="19" t="s">
        <v>287</v>
      </c>
      <c r="K3" s="19" t="s">
        <v>283</v>
      </c>
      <c r="L3" s="41">
        <v>31093</v>
      </c>
      <c r="M3" s="41">
        <v>40359</v>
      </c>
      <c r="N3" s="17" t="s">
        <v>320</v>
      </c>
      <c r="O3" s="17" t="s">
        <v>257</v>
      </c>
      <c r="P3" s="17" t="s">
        <v>412</v>
      </c>
      <c r="Q3" s="27" t="s">
        <v>413</v>
      </c>
      <c r="R3" s="1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F3" s="5"/>
      <c r="FG3" s="5"/>
      <c r="FH3" s="5"/>
      <c r="FI3" s="5"/>
      <c r="FJ3" s="5"/>
    </row>
    <row r="4" spans="1:166" s="7" customFormat="1" x14ac:dyDescent="0.2">
      <c r="A4" s="44" t="s">
        <v>290</v>
      </c>
      <c r="B4" s="39" t="s">
        <v>289</v>
      </c>
      <c r="C4" s="33">
        <v>36600</v>
      </c>
      <c r="D4" s="28" t="s">
        <v>291</v>
      </c>
      <c r="E4" s="45">
        <v>15789</v>
      </c>
      <c r="F4" s="28" t="s">
        <v>292</v>
      </c>
      <c r="G4" s="26">
        <v>22570</v>
      </c>
      <c r="H4" s="26">
        <v>63</v>
      </c>
      <c r="I4" s="26" t="s">
        <v>293</v>
      </c>
      <c r="J4" s="26"/>
      <c r="K4" s="26" t="s">
        <v>294</v>
      </c>
      <c r="L4" s="33">
        <v>30513</v>
      </c>
      <c r="M4" s="33">
        <v>36741</v>
      </c>
      <c r="N4" s="32" t="s">
        <v>257</v>
      </c>
      <c r="O4" s="32" t="s">
        <v>257</v>
      </c>
      <c r="P4" s="29">
        <v>40338</v>
      </c>
      <c r="Q4" s="17" t="s">
        <v>350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/>
      <c r="FB4"/>
      <c r="FC4"/>
      <c r="FD4" s="5"/>
      <c r="FE4" s="5"/>
      <c r="FF4" s="5"/>
      <c r="FG4" s="5"/>
      <c r="FH4" s="5"/>
    </row>
    <row r="5" spans="1:166" s="7" customFormat="1" x14ac:dyDescent="0.2">
      <c r="A5" s="44" t="s">
        <v>295</v>
      </c>
      <c r="B5" s="46" t="s">
        <v>289</v>
      </c>
      <c r="C5" s="29">
        <v>36553</v>
      </c>
      <c r="D5" s="26" t="s">
        <v>296</v>
      </c>
      <c r="E5" s="47">
        <v>14965</v>
      </c>
      <c r="F5" s="26" t="s">
        <v>297</v>
      </c>
      <c r="G5" s="26">
        <v>22571</v>
      </c>
      <c r="H5" s="26">
        <v>64</v>
      </c>
      <c r="I5" s="26" t="s">
        <v>298</v>
      </c>
      <c r="J5" s="26"/>
      <c r="K5" s="26" t="s">
        <v>299</v>
      </c>
      <c r="L5" s="29">
        <v>30587</v>
      </c>
      <c r="M5" s="29">
        <v>36708</v>
      </c>
      <c r="N5" s="32" t="s">
        <v>257</v>
      </c>
      <c r="O5" s="32" t="s">
        <v>257</v>
      </c>
      <c r="P5" s="29">
        <v>40338</v>
      </c>
      <c r="Q5" s="32" t="s">
        <v>350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/>
      <c r="FB5"/>
      <c r="FC5"/>
      <c r="FD5" s="5"/>
      <c r="FE5" s="5"/>
      <c r="FF5" s="5"/>
      <c r="FG5" s="5"/>
      <c r="FH5" s="5"/>
    </row>
    <row r="6" spans="1:166" s="7" customFormat="1" x14ac:dyDescent="0.2">
      <c r="A6" s="44" t="s">
        <v>300</v>
      </c>
      <c r="B6" s="46" t="s">
        <v>289</v>
      </c>
      <c r="C6" s="29">
        <v>36467</v>
      </c>
      <c r="D6" s="26" t="s">
        <v>301</v>
      </c>
      <c r="E6" s="47">
        <v>15073</v>
      </c>
      <c r="F6" s="26" t="s">
        <v>302</v>
      </c>
      <c r="G6" s="26">
        <v>22572</v>
      </c>
      <c r="H6" s="26">
        <v>65</v>
      </c>
      <c r="I6" s="26" t="s">
        <v>303</v>
      </c>
      <c r="J6" s="26"/>
      <c r="K6" s="26" t="s">
        <v>304</v>
      </c>
      <c r="L6" s="29">
        <v>30566</v>
      </c>
      <c r="M6" s="29">
        <v>36657</v>
      </c>
      <c r="N6" s="32" t="s">
        <v>257</v>
      </c>
      <c r="O6" s="32" t="s">
        <v>257</v>
      </c>
      <c r="P6" s="29">
        <v>40338</v>
      </c>
      <c r="Q6" s="32" t="s">
        <v>350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/>
      <c r="FB6"/>
      <c r="FC6"/>
      <c r="FD6" s="5"/>
      <c r="FE6" s="5"/>
      <c r="FF6" s="5"/>
      <c r="FG6" s="5"/>
      <c r="FH6" s="5"/>
    </row>
    <row r="7" spans="1:166" s="7" customFormat="1" x14ac:dyDescent="0.2">
      <c r="A7" s="44" t="s">
        <v>306</v>
      </c>
      <c r="B7" s="46" t="s">
        <v>305</v>
      </c>
      <c r="C7" s="29">
        <v>36893</v>
      </c>
      <c r="D7" s="26" t="s">
        <v>307</v>
      </c>
      <c r="E7" s="47">
        <v>17705</v>
      </c>
      <c r="F7" s="26" t="s">
        <v>308</v>
      </c>
      <c r="G7" s="26">
        <v>23058</v>
      </c>
      <c r="H7" s="26">
        <v>101</v>
      </c>
      <c r="I7" s="26" t="s">
        <v>309</v>
      </c>
      <c r="J7" s="26"/>
      <c r="K7" s="26" t="s">
        <v>310</v>
      </c>
      <c r="L7" s="29">
        <v>30949</v>
      </c>
      <c r="M7" s="29">
        <v>37065</v>
      </c>
      <c r="N7" s="32" t="s">
        <v>257</v>
      </c>
      <c r="O7" s="32" t="s">
        <v>257</v>
      </c>
      <c r="P7" s="29">
        <v>40338</v>
      </c>
      <c r="Q7" s="32" t="s">
        <v>350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/>
      <c r="FB7"/>
      <c r="FC7"/>
      <c r="FD7" s="5"/>
      <c r="FE7" s="5"/>
      <c r="FF7" s="5"/>
      <c r="FG7" s="5"/>
      <c r="FH7" s="5"/>
    </row>
    <row r="8" spans="1:166" x14ac:dyDescent="0.2">
      <c r="A8" s="49" t="s">
        <v>178</v>
      </c>
      <c r="B8" s="48" t="s">
        <v>174</v>
      </c>
      <c r="C8" s="29">
        <v>39427</v>
      </c>
      <c r="D8" s="26" t="s">
        <v>177</v>
      </c>
      <c r="E8" s="47">
        <v>21152</v>
      </c>
      <c r="F8" s="26" t="s">
        <v>175</v>
      </c>
      <c r="G8" s="26">
        <v>23307</v>
      </c>
      <c r="H8" s="26">
        <v>126</v>
      </c>
      <c r="I8" s="26" t="s">
        <v>176</v>
      </c>
      <c r="J8" s="26"/>
      <c r="K8" s="26" t="s">
        <v>179</v>
      </c>
      <c r="L8" s="29">
        <v>31320</v>
      </c>
      <c r="M8" s="29">
        <v>39976</v>
      </c>
      <c r="N8" s="32"/>
      <c r="O8" s="35"/>
      <c r="P8" s="26" t="s">
        <v>257</v>
      </c>
      <c r="Q8" s="36" t="s">
        <v>349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</row>
    <row r="9" spans="1:166" x14ac:dyDescent="0.2">
      <c r="A9" s="26" t="s">
        <v>168</v>
      </c>
      <c r="B9" s="46" t="s">
        <v>172</v>
      </c>
      <c r="C9" s="29">
        <v>39170</v>
      </c>
      <c r="D9" s="26" t="s">
        <v>171</v>
      </c>
      <c r="E9" s="47">
        <v>18759</v>
      </c>
      <c r="F9" s="26" t="s">
        <v>169</v>
      </c>
      <c r="G9" s="26">
        <v>22314</v>
      </c>
      <c r="H9" s="26">
        <v>73</v>
      </c>
      <c r="I9" s="26" t="s">
        <v>170</v>
      </c>
      <c r="J9" s="26"/>
      <c r="K9" s="26" t="s">
        <v>191</v>
      </c>
      <c r="L9" s="29">
        <v>30630</v>
      </c>
      <c r="M9" s="29">
        <v>39486</v>
      </c>
      <c r="N9" s="32"/>
      <c r="O9" s="26">
        <v>26</v>
      </c>
      <c r="P9" s="26" t="s">
        <v>358</v>
      </c>
      <c r="Q9" s="26" t="s">
        <v>357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</row>
    <row r="10" spans="1:166" x14ac:dyDescent="0.2">
      <c r="A10" s="44" t="s">
        <v>115</v>
      </c>
      <c r="B10" s="46" t="s">
        <v>121</v>
      </c>
      <c r="C10" s="29">
        <v>38555</v>
      </c>
      <c r="D10" s="26" t="s">
        <v>116</v>
      </c>
      <c r="E10" s="47">
        <v>33568</v>
      </c>
      <c r="F10" s="26" t="s">
        <v>117</v>
      </c>
      <c r="G10" s="26">
        <v>22216</v>
      </c>
      <c r="H10" s="26">
        <v>26</v>
      </c>
      <c r="I10" s="26" t="s">
        <v>118</v>
      </c>
      <c r="J10" s="26" t="s">
        <v>227</v>
      </c>
      <c r="K10" s="26" t="s">
        <v>192</v>
      </c>
      <c r="L10" s="29">
        <v>30305</v>
      </c>
      <c r="M10" s="29">
        <v>38800</v>
      </c>
      <c r="N10" s="32" t="s">
        <v>258</v>
      </c>
      <c r="O10" s="26">
        <v>10</v>
      </c>
      <c r="P10" s="29">
        <v>40599</v>
      </c>
      <c r="Q10" s="26" t="s">
        <v>356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</row>
    <row r="11" spans="1:166" x14ac:dyDescent="0.2">
      <c r="A11" s="44" t="s">
        <v>128</v>
      </c>
      <c r="B11" s="46" t="s">
        <v>121</v>
      </c>
      <c r="C11" s="29">
        <v>39135</v>
      </c>
      <c r="D11" s="26" t="s">
        <v>167</v>
      </c>
      <c r="E11" s="47">
        <v>33400</v>
      </c>
      <c r="F11" s="26" t="s">
        <v>129</v>
      </c>
      <c r="G11" s="26">
        <v>22215</v>
      </c>
      <c r="H11" s="26">
        <v>17</v>
      </c>
      <c r="I11" s="26" t="s">
        <v>130</v>
      </c>
      <c r="J11" s="26"/>
      <c r="K11" s="26" t="s">
        <v>194</v>
      </c>
      <c r="L11" s="29">
        <v>30253</v>
      </c>
      <c r="M11" s="29">
        <v>39464</v>
      </c>
      <c r="N11" s="32" t="s">
        <v>260</v>
      </c>
      <c r="O11" s="26">
        <v>23</v>
      </c>
      <c r="P11" s="30"/>
      <c r="Q11" s="26" t="s">
        <v>356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</row>
    <row r="12" spans="1:166" x14ac:dyDescent="0.2">
      <c r="A12" s="44" t="s">
        <v>131</v>
      </c>
      <c r="B12" s="46" t="s">
        <v>121</v>
      </c>
      <c r="C12" s="29">
        <v>38800</v>
      </c>
      <c r="D12" s="26" t="s">
        <v>161</v>
      </c>
      <c r="E12" s="47">
        <v>33895</v>
      </c>
      <c r="F12" s="26" t="s">
        <v>132</v>
      </c>
      <c r="G12" s="26">
        <v>22217</v>
      </c>
      <c r="H12" s="26">
        <v>27</v>
      </c>
      <c r="I12" s="26" t="s">
        <v>133</v>
      </c>
      <c r="J12" s="26" t="s">
        <v>229</v>
      </c>
      <c r="K12" s="26" t="s">
        <v>195</v>
      </c>
      <c r="L12" s="29">
        <v>30335</v>
      </c>
      <c r="M12" s="29">
        <v>39038</v>
      </c>
      <c r="N12" s="32" t="s">
        <v>261</v>
      </c>
      <c r="O12" s="26">
        <v>17</v>
      </c>
      <c r="P12" s="32" t="s">
        <v>383</v>
      </c>
      <c r="Q12" s="26" t="s">
        <v>384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</row>
    <row r="13" spans="1:166" x14ac:dyDescent="0.2">
      <c r="A13" s="44" t="s">
        <v>134</v>
      </c>
      <c r="B13" s="46" t="s">
        <v>121</v>
      </c>
      <c r="C13" s="29">
        <v>39192</v>
      </c>
      <c r="D13" s="26" t="s">
        <v>173</v>
      </c>
      <c r="E13" s="47">
        <v>33534</v>
      </c>
      <c r="F13" s="26" t="s">
        <v>135</v>
      </c>
      <c r="G13" s="26">
        <v>22218</v>
      </c>
      <c r="H13" s="26">
        <v>31</v>
      </c>
      <c r="I13" s="26" t="s">
        <v>136</v>
      </c>
      <c r="J13" s="26"/>
      <c r="K13" s="26" t="s">
        <v>196</v>
      </c>
      <c r="L13" s="29">
        <v>30293</v>
      </c>
      <c r="M13" s="29">
        <v>39423</v>
      </c>
      <c r="N13" s="32" t="s">
        <v>262</v>
      </c>
      <c r="O13" s="26">
        <v>25</v>
      </c>
      <c r="P13" s="31"/>
      <c r="Q13" s="26" t="s">
        <v>356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</row>
    <row r="14" spans="1:166" s="7" customFormat="1" x14ac:dyDescent="0.2">
      <c r="A14" s="56" t="s">
        <v>140</v>
      </c>
      <c r="B14" s="39" t="s">
        <v>121</v>
      </c>
      <c r="C14" s="33">
        <v>38841</v>
      </c>
      <c r="D14" s="28" t="s">
        <v>162</v>
      </c>
      <c r="E14" s="45">
        <v>33577</v>
      </c>
      <c r="F14" s="28" t="s">
        <v>141</v>
      </c>
      <c r="G14" s="28">
        <v>22222</v>
      </c>
      <c r="H14" s="28">
        <v>56</v>
      </c>
      <c r="I14" s="28" t="s">
        <v>142</v>
      </c>
      <c r="J14" s="28" t="s">
        <v>231</v>
      </c>
      <c r="K14" s="28" t="s">
        <v>198</v>
      </c>
      <c r="L14" s="33">
        <v>30471</v>
      </c>
      <c r="M14" s="33">
        <v>39079</v>
      </c>
      <c r="N14" s="17" t="s">
        <v>264</v>
      </c>
      <c r="O14" s="28">
        <v>18</v>
      </c>
      <c r="P14" s="17" t="s">
        <v>257</v>
      </c>
      <c r="Q14" s="36" t="s">
        <v>406</v>
      </c>
      <c r="R14"/>
      <c r="S1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</row>
    <row r="15" spans="1:166" s="7" customFormat="1" x14ac:dyDescent="0.2">
      <c r="A15" s="44" t="s">
        <v>143</v>
      </c>
      <c r="B15" s="46" t="s">
        <v>121</v>
      </c>
      <c r="C15" s="29">
        <v>38898</v>
      </c>
      <c r="D15" s="26" t="s">
        <v>163</v>
      </c>
      <c r="E15" s="47">
        <v>32552</v>
      </c>
      <c r="F15" s="26" t="s">
        <v>147</v>
      </c>
      <c r="G15" s="26">
        <v>22223</v>
      </c>
      <c r="H15" s="26">
        <v>74</v>
      </c>
      <c r="I15" s="26" t="s">
        <v>144</v>
      </c>
      <c r="J15" s="26"/>
      <c r="K15" s="26" t="s">
        <v>199</v>
      </c>
      <c r="L15" s="29">
        <v>30634</v>
      </c>
      <c r="M15" s="29">
        <v>39131</v>
      </c>
      <c r="N15" s="32" t="s">
        <v>265</v>
      </c>
      <c r="O15" s="26">
        <v>19</v>
      </c>
      <c r="P15" s="32"/>
      <c r="Q15" s="36" t="s">
        <v>392</v>
      </c>
      <c r="R15" s="13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</row>
    <row r="16" spans="1:166" x14ac:dyDescent="0.2">
      <c r="A16" s="44" t="s">
        <v>145</v>
      </c>
      <c r="B16" s="46" t="s">
        <v>121</v>
      </c>
      <c r="C16" s="29">
        <v>39034</v>
      </c>
      <c r="D16" s="26" t="s">
        <v>166</v>
      </c>
      <c r="E16" s="47">
        <v>29601</v>
      </c>
      <c r="F16" s="26" t="s">
        <v>146</v>
      </c>
      <c r="G16" s="26">
        <v>22224</v>
      </c>
      <c r="H16" s="26">
        <v>76</v>
      </c>
      <c r="I16" s="26" t="s">
        <v>148</v>
      </c>
      <c r="J16" s="26" t="s">
        <v>232</v>
      </c>
      <c r="K16" s="26" t="s">
        <v>200</v>
      </c>
      <c r="L16" s="29">
        <v>30658</v>
      </c>
      <c r="M16" s="29">
        <v>39255</v>
      </c>
      <c r="N16" s="32" t="s">
        <v>266</v>
      </c>
      <c r="O16" s="26">
        <v>22</v>
      </c>
      <c r="P16" s="32" t="s">
        <v>393</v>
      </c>
      <c r="Q16" s="36" t="s">
        <v>349</v>
      </c>
      <c r="T16" s="5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</row>
    <row r="17" spans="1:166" s="9" customFormat="1" x14ac:dyDescent="0.2">
      <c r="A17" s="26" t="s">
        <v>149</v>
      </c>
      <c r="B17" s="46" t="s">
        <v>121</v>
      </c>
      <c r="C17" s="29">
        <v>38967</v>
      </c>
      <c r="D17" s="26" t="s">
        <v>164</v>
      </c>
      <c r="E17" s="47">
        <v>32773</v>
      </c>
      <c r="F17" s="26" t="s">
        <v>150</v>
      </c>
      <c r="G17" s="26">
        <v>22225</v>
      </c>
      <c r="H17" s="26">
        <v>77</v>
      </c>
      <c r="I17" s="26" t="s">
        <v>151</v>
      </c>
      <c r="J17" s="26"/>
      <c r="K17" s="26" t="s">
        <v>201</v>
      </c>
      <c r="L17" s="29">
        <v>30664</v>
      </c>
      <c r="M17" s="29">
        <v>39218</v>
      </c>
      <c r="N17" s="32" t="s">
        <v>158</v>
      </c>
      <c r="O17" s="26">
        <v>20</v>
      </c>
      <c r="P17" s="31"/>
      <c r="Q17" s="32" t="s">
        <v>394</v>
      </c>
      <c r="R17" s="13"/>
    </row>
    <row r="18" spans="1:166" s="9" customFormat="1" x14ac:dyDescent="0.2">
      <c r="A18" s="56" t="s">
        <v>28</v>
      </c>
      <c r="B18" s="56" t="s">
        <v>370</v>
      </c>
      <c r="C18" s="33">
        <v>35878</v>
      </c>
      <c r="D18" s="28" t="s">
        <v>29</v>
      </c>
      <c r="E18" s="28">
        <v>32969</v>
      </c>
      <c r="F18" s="28" t="s">
        <v>31</v>
      </c>
      <c r="G18" s="28">
        <v>22787</v>
      </c>
      <c r="H18" s="28">
        <v>58</v>
      </c>
      <c r="I18" s="28" t="s">
        <v>32</v>
      </c>
      <c r="J18" s="28" t="s">
        <v>238</v>
      </c>
      <c r="K18" s="28" t="s">
        <v>206</v>
      </c>
      <c r="L18" s="33">
        <v>30468</v>
      </c>
      <c r="M18" s="33">
        <v>42725</v>
      </c>
      <c r="N18" s="17" t="s">
        <v>30</v>
      </c>
      <c r="O18" s="28">
        <v>40</v>
      </c>
      <c r="P18" s="17" t="s">
        <v>417</v>
      </c>
      <c r="Q18" s="32" t="s">
        <v>392</v>
      </c>
    </row>
    <row r="19" spans="1:166" s="7" customFormat="1" x14ac:dyDescent="0.2">
      <c r="A19" s="56" t="s">
        <v>33</v>
      </c>
      <c r="B19" s="39" t="s">
        <v>370</v>
      </c>
      <c r="C19" s="33">
        <v>35944</v>
      </c>
      <c r="D19" s="57" t="s">
        <v>34</v>
      </c>
      <c r="E19" s="45">
        <v>32710</v>
      </c>
      <c r="F19" s="28" t="s">
        <v>36</v>
      </c>
      <c r="G19" s="28">
        <v>22788</v>
      </c>
      <c r="H19" s="28">
        <v>61</v>
      </c>
      <c r="I19" s="28" t="s">
        <v>37</v>
      </c>
      <c r="J19" s="28" t="s">
        <v>239</v>
      </c>
      <c r="K19" s="28" t="s">
        <v>207</v>
      </c>
      <c r="L19" s="33">
        <v>30498</v>
      </c>
      <c r="M19" s="33">
        <v>36223</v>
      </c>
      <c r="N19" s="17" t="s">
        <v>35</v>
      </c>
      <c r="O19" s="28">
        <v>43</v>
      </c>
      <c r="P19" s="33">
        <v>43371</v>
      </c>
      <c r="Q19" s="32" t="s">
        <v>392</v>
      </c>
      <c r="R19" s="20"/>
      <c r="S19" s="13"/>
    </row>
    <row r="20" spans="1:166" s="7" customFormat="1" x14ac:dyDescent="0.2">
      <c r="A20" s="56" t="s">
        <v>43</v>
      </c>
      <c r="B20" s="39" t="s">
        <v>370</v>
      </c>
      <c r="C20" s="33">
        <v>36126</v>
      </c>
      <c r="D20" s="57" t="s">
        <v>44</v>
      </c>
      <c r="E20" s="45">
        <v>32597</v>
      </c>
      <c r="F20" s="28" t="s">
        <v>46</v>
      </c>
      <c r="G20" s="28">
        <v>22790</v>
      </c>
      <c r="H20" s="28">
        <v>69</v>
      </c>
      <c r="I20" s="28" t="s">
        <v>47</v>
      </c>
      <c r="J20" s="28" t="s">
        <v>241</v>
      </c>
      <c r="K20" s="28" t="s">
        <v>209</v>
      </c>
      <c r="L20" s="33">
        <v>30590</v>
      </c>
      <c r="M20" s="33">
        <v>36309</v>
      </c>
      <c r="N20" s="17" t="s">
        <v>45</v>
      </c>
      <c r="O20" s="28">
        <v>41</v>
      </c>
      <c r="P20" s="33">
        <v>43164</v>
      </c>
      <c r="Q20" s="38" t="s">
        <v>408</v>
      </c>
    </row>
    <row r="21" spans="1:166" x14ac:dyDescent="0.2">
      <c r="A21" s="26" t="s">
        <v>53</v>
      </c>
      <c r="B21" s="46" t="s">
        <v>370</v>
      </c>
      <c r="C21" s="29">
        <v>36364</v>
      </c>
      <c r="D21" s="50" t="s">
        <v>54</v>
      </c>
      <c r="E21" s="47">
        <v>31872</v>
      </c>
      <c r="F21" s="26" t="s">
        <v>56</v>
      </c>
      <c r="G21" s="26">
        <v>23017</v>
      </c>
      <c r="H21" s="26">
        <v>82</v>
      </c>
      <c r="I21" s="26" t="s">
        <v>57</v>
      </c>
      <c r="J21" s="26" t="s">
        <v>243</v>
      </c>
      <c r="K21" s="26" t="s">
        <v>210</v>
      </c>
      <c r="L21" s="29">
        <v>30742</v>
      </c>
      <c r="M21" s="29">
        <v>36479</v>
      </c>
      <c r="N21" s="32" t="s">
        <v>55</v>
      </c>
      <c r="O21" s="32" t="s">
        <v>323</v>
      </c>
      <c r="P21" s="29">
        <v>42009</v>
      </c>
      <c r="Q21" s="32" t="s">
        <v>350</v>
      </c>
      <c r="R21" s="1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</row>
    <row r="22" spans="1:166" s="7" customFormat="1" x14ac:dyDescent="0.2">
      <c r="A22" s="26" t="s">
        <v>58</v>
      </c>
      <c r="B22" s="46" t="s">
        <v>370</v>
      </c>
      <c r="C22" s="29">
        <v>36429</v>
      </c>
      <c r="D22" s="50" t="s">
        <v>59</v>
      </c>
      <c r="E22" s="47">
        <v>32818</v>
      </c>
      <c r="F22" s="26" t="s">
        <v>61</v>
      </c>
      <c r="G22" s="26">
        <v>23018</v>
      </c>
      <c r="H22" s="26">
        <v>84</v>
      </c>
      <c r="I22" s="26" t="s">
        <v>62</v>
      </c>
      <c r="J22" s="26" t="s">
        <v>244</v>
      </c>
      <c r="K22" s="26" t="s">
        <v>212</v>
      </c>
      <c r="L22" s="29">
        <v>30773</v>
      </c>
      <c r="M22" s="29">
        <v>36626</v>
      </c>
      <c r="N22" s="32" t="s">
        <v>60</v>
      </c>
      <c r="O22" s="32" t="s">
        <v>373</v>
      </c>
      <c r="P22" s="29">
        <v>42060</v>
      </c>
      <c r="Q22" s="26" t="s">
        <v>348</v>
      </c>
      <c r="R22"/>
    </row>
    <row r="23" spans="1:166" x14ac:dyDescent="0.2">
      <c r="A23" s="26" t="s">
        <v>63</v>
      </c>
      <c r="B23" s="46" t="s">
        <v>370</v>
      </c>
      <c r="C23" s="29">
        <v>36545</v>
      </c>
      <c r="D23" s="50" t="s">
        <v>64</v>
      </c>
      <c r="E23" s="47">
        <v>34286</v>
      </c>
      <c r="F23" s="26" t="s">
        <v>66</v>
      </c>
      <c r="G23" s="26">
        <v>23019</v>
      </c>
      <c r="H23" s="26">
        <v>85</v>
      </c>
      <c r="I23" s="26" t="s">
        <v>67</v>
      </c>
      <c r="J23" s="26" t="s">
        <v>245</v>
      </c>
      <c r="K23" s="26" t="s">
        <v>213</v>
      </c>
      <c r="L23" s="29">
        <v>30803</v>
      </c>
      <c r="M23" s="29">
        <v>36714</v>
      </c>
      <c r="N23" s="32" t="s">
        <v>65</v>
      </c>
      <c r="O23" s="32" t="s">
        <v>374</v>
      </c>
      <c r="P23" s="29">
        <v>42009</v>
      </c>
      <c r="Q23" s="32" t="s">
        <v>350</v>
      </c>
      <c r="R23" s="13"/>
      <c r="T23" s="2"/>
    </row>
    <row r="24" spans="1:166" s="7" customFormat="1" x14ac:dyDescent="0.2">
      <c r="A24" s="28" t="s">
        <v>68</v>
      </c>
      <c r="B24" s="39" t="s">
        <v>370</v>
      </c>
      <c r="C24" s="33">
        <v>36551</v>
      </c>
      <c r="D24" s="57" t="s">
        <v>69</v>
      </c>
      <c r="E24" s="45">
        <v>33471</v>
      </c>
      <c r="F24" s="28" t="s">
        <v>71</v>
      </c>
      <c r="G24" s="28">
        <v>23020</v>
      </c>
      <c r="H24" s="28">
        <v>96</v>
      </c>
      <c r="I24" s="28" t="s">
        <v>72</v>
      </c>
      <c r="J24" s="28" t="s">
        <v>246</v>
      </c>
      <c r="K24" s="28" t="s">
        <v>214</v>
      </c>
      <c r="L24" s="33">
        <v>30864</v>
      </c>
      <c r="M24" s="33">
        <v>36758</v>
      </c>
      <c r="N24" s="17" t="s">
        <v>70</v>
      </c>
      <c r="O24" s="28">
        <v>37</v>
      </c>
      <c r="P24" s="33">
        <v>43290</v>
      </c>
      <c r="Q24" s="32" t="s">
        <v>408</v>
      </c>
      <c r="R24" s="20"/>
      <c r="S24" s="13"/>
    </row>
    <row r="25" spans="1:166" s="7" customFormat="1" x14ac:dyDescent="0.2">
      <c r="A25" s="28" t="s">
        <v>73</v>
      </c>
      <c r="B25" s="39" t="s">
        <v>370</v>
      </c>
      <c r="C25" s="33">
        <v>36579</v>
      </c>
      <c r="D25" s="57" t="s">
        <v>74</v>
      </c>
      <c r="E25" s="45">
        <v>32830</v>
      </c>
      <c r="F25" s="28" t="s">
        <v>76</v>
      </c>
      <c r="G25" s="28">
        <v>23021</v>
      </c>
      <c r="H25" s="28">
        <v>103</v>
      </c>
      <c r="I25" s="28" t="s">
        <v>77</v>
      </c>
      <c r="J25" s="28" t="s">
        <v>247</v>
      </c>
      <c r="K25" s="28" t="s">
        <v>181</v>
      </c>
      <c r="L25" s="33">
        <v>30956</v>
      </c>
      <c r="M25" s="33">
        <v>36856</v>
      </c>
      <c r="N25" s="17" t="s">
        <v>75</v>
      </c>
      <c r="O25" s="28">
        <v>49</v>
      </c>
      <c r="P25" s="33">
        <v>43412</v>
      </c>
      <c r="Q25" s="36" t="s">
        <v>419</v>
      </c>
      <c r="R25" s="20"/>
      <c r="S25" s="13"/>
    </row>
    <row r="26" spans="1:166" x14ac:dyDescent="0.2">
      <c r="A26" s="26" t="s">
        <v>78</v>
      </c>
      <c r="B26" s="46" t="s">
        <v>370</v>
      </c>
      <c r="C26" s="29">
        <v>36795</v>
      </c>
      <c r="D26" s="26" t="s">
        <v>79</v>
      </c>
      <c r="E26" s="47">
        <v>32907</v>
      </c>
      <c r="F26" s="26" t="s">
        <v>81</v>
      </c>
      <c r="G26" s="26">
        <v>23140</v>
      </c>
      <c r="H26" s="26">
        <v>106</v>
      </c>
      <c r="I26" s="26" t="s">
        <v>82</v>
      </c>
      <c r="J26" s="26" t="s">
        <v>248</v>
      </c>
      <c r="K26" s="26" t="s">
        <v>182</v>
      </c>
      <c r="L26" s="29">
        <v>31013</v>
      </c>
      <c r="M26" s="29">
        <v>36971</v>
      </c>
      <c r="N26" s="32" t="s">
        <v>80</v>
      </c>
      <c r="O26" s="32" t="s">
        <v>375</v>
      </c>
      <c r="P26" s="29">
        <v>42032</v>
      </c>
      <c r="Q26" s="26" t="s">
        <v>347</v>
      </c>
      <c r="R26" s="20"/>
      <c r="S26" s="13"/>
    </row>
    <row r="27" spans="1:166" s="54" customFormat="1" x14ac:dyDescent="0.2">
      <c r="A27" s="26" t="s">
        <v>83</v>
      </c>
      <c r="B27" s="46" t="s">
        <v>278</v>
      </c>
      <c r="C27" s="29">
        <v>37062</v>
      </c>
      <c r="D27" s="26" t="s">
        <v>84</v>
      </c>
      <c r="E27" s="47">
        <v>34007</v>
      </c>
      <c r="F27" s="26" t="s">
        <v>85</v>
      </c>
      <c r="G27" s="26">
        <v>23141</v>
      </c>
      <c r="H27" s="26">
        <v>108</v>
      </c>
      <c r="I27" s="26" t="s">
        <v>86</v>
      </c>
      <c r="J27" s="26" t="s">
        <v>249</v>
      </c>
      <c r="K27" s="26" t="s">
        <v>183</v>
      </c>
      <c r="L27" s="29">
        <v>31090</v>
      </c>
      <c r="M27" s="29">
        <v>37230</v>
      </c>
      <c r="N27" s="32" t="s">
        <v>270</v>
      </c>
      <c r="O27" s="26">
        <v>47</v>
      </c>
      <c r="P27" s="29">
        <v>40723</v>
      </c>
      <c r="Q27" s="38" t="s">
        <v>347</v>
      </c>
      <c r="R27" s="55"/>
    </row>
    <row r="28" spans="1:166" s="7" customFormat="1" x14ac:dyDescent="0.2">
      <c r="A28" s="28" t="s">
        <v>87</v>
      </c>
      <c r="B28" s="39" t="s">
        <v>122</v>
      </c>
      <c r="C28" s="33">
        <v>38072</v>
      </c>
      <c r="D28" s="28" t="s">
        <v>113</v>
      </c>
      <c r="E28" s="45">
        <v>40280</v>
      </c>
      <c r="F28" s="28" t="s">
        <v>88</v>
      </c>
      <c r="G28" s="28">
        <v>23142</v>
      </c>
      <c r="H28" s="28">
        <v>110</v>
      </c>
      <c r="I28" s="28" t="s">
        <v>89</v>
      </c>
      <c r="J28" s="28" t="s">
        <v>250</v>
      </c>
      <c r="K28" s="28" t="s">
        <v>184</v>
      </c>
      <c r="L28" s="33">
        <v>31492</v>
      </c>
      <c r="M28" s="33">
        <v>38423</v>
      </c>
      <c r="N28" s="17" t="s">
        <v>271</v>
      </c>
      <c r="O28" s="28">
        <v>3</v>
      </c>
      <c r="P28" s="29">
        <v>43405</v>
      </c>
      <c r="Q28" s="38" t="s">
        <v>418</v>
      </c>
      <c r="R28" s="20"/>
      <c r="S28" s="13"/>
    </row>
    <row r="29" spans="1:166" s="7" customFormat="1" x14ac:dyDescent="0.2">
      <c r="A29" s="26" t="s">
        <v>90</v>
      </c>
      <c r="B29" s="46" t="s">
        <v>370</v>
      </c>
      <c r="C29" s="29">
        <v>37328</v>
      </c>
      <c r="D29" s="26" t="s">
        <v>91</v>
      </c>
      <c r="E29" s="26">
        <v>35906</v>
      </c>
      <c r="F29" s="26" t="s">
        <v>92</v>
      </c>
      <c r="G29" s="26">
        <v>23143</v>
      </c>
      <c r="H29" s="26">
        <v>114</v>
      </c>
      <c r="I29" s="26" t="s">
        <v>93</v>
      </c>
      <c r="J29" s="26" t="s">
        <v>251</v>
      </c>
      <c r="K29" s="26" t="s">
        <v>185</v>
      </c>
      <c r="L29" s="29">
        <v>31162</v>
      </c>
      <c r="M29" s="29">
        <v>37480</v>
      </c>
      <c r="N29" s="32" t="s">
        <v>272</v>
      </c>
      <c r="O29" s="26">
        <v>39</v>
      </c>
      <c r="P29" s="29">
        <v>42838</v>
      </c>
      <c r="Q29" s="38" t="s">
        <v>408</v>
      </c>
    </row>
    <row r="30" spans="1:166" s="7" customFormat="1" x14ac:dyDescent="0.2">
      <c r="A30" s="28" t="s">
        <v>94</v>
      </c>
      <c r="B30" s="39" t="s">
        <v>370</v>
      </c>
      <c r="C30" s="33">
        <v>37433</v>
      </c>
      <c r="D30" s="28" t="s">
        <v>95</v>
      </c>
      <c r="E30" s="45">
        <v>35515</v>
      </c>
      <c r="F30" s="28" t="s">
        <v>96</v>
      </c>
      <c r="G30" s="28">
        <v>23144</v>
      </c>
      <c r="H30" s="28">
        <v>115</v>
      </c>
      <c r="I30" s="28" t="s">
        <v>97</v>
      </c>
      <c r="J30" s="28" t="s">
        <v>252</v>
      </c>
      <c r="K30" s="28" t="s">
        <v>186</v>
      </c>
      <c r="L30" s="33">
        <v>31189</v>
      </c>
      <c r="M30" s="33">
        <v>37584</v>
      </c>
      <c r="N30" s="17" t="s">
        <v>273</v>
      </c>
      <c r="O30" s="28">
        <v>38</v>
      </c>
      <c r="P30" s="33">
        <v>43108</v>
      </c>
      <c r="Q30" s="38" t="s">
        <v>408</v>
      </c>
    </row>
    <row r="31" spans="1:166" s="54" customFormat="1" x14ac:dyDescent="0.2">
      <c r="A31" s="38" t="s">
        <v>101</v>
      </c>
      <c r="B31" s="51" t="s">
        <v>123</v>
      </c>
      <c r="C31" s="37">
        <v>37642</v>
      </c>
      <c r="D31" s="38" t="s">
        <v>111</v>
      </c>
      <c r="E31" s="52">
        <v>36231</v>
      </c>
      <c r="F31" s="38" t="s">
        <v>102</v>
      </c>
      <c r="G31" s="38">
        <v>23146</v>
      </c>
      <c r="H31" s="38">
        <v>121</v>
      </c>
      <c r="I31" s="38" t="s">
        <v>103</v>
      </c>
      <c r="J31" s="38" t="s">
        <v>254</v>
      </c>
      <c r="K31" s="38" t="s">
        <v>188</v>
      </c>
      <c r="L31" s="37">
        <v>31250</v>
      </c>
      <c r="M31" s="37">
        <v>37810</v>
      </c>
      <c r="N31" s="53" t="s">
        <v>275</v>
      </c>
      <c r="O31" s="38">
        <v>48</v>
      </c>
      <c r="P31" s="37">
        <v>40777</v>
      </c>
      <c r="Q31" s="38" t="s">
        <v>347</v>
      </c>
    </row>
    <row r="32" spans="1:166" x14ac:dyDescent="0.2">
      <c r="A32" s="38" t="s">
        <v>351</v>
      </c>
      <c r="B32" s="51" t="s">
        <v>123</v>
      </c>
      <c r="C32" s="37">
        <v>37885</v>
      </c>
      <c r="D32" s="38" t="s">
        <v>354</v>
      </c>
      <c r="E32" s="52">
        <v>36626</v>
      </c>
      <c r="F32" s="38" t="s">
        <v>352</v>
      </c>
      <c r="G32" s="38">
        <v>23432</v>
      </c>
      <c r="H32" s="38">
        <v>145</v>
      </c>
      <c r="I32" s="38" t="s">
        <v>353</v>
      </c>
      <c r="J32" s="38"/>
      <c r="K32" s="38"/>
      <c r="L32" s="37">
        <v>31601</v>
      </c>
      <c r="M32" s="37">
        <v>38335</v>
      </c>
      <c r="N32" s="53"/>
      <c r="O32" s="38"/>
      <c r="P32" s="37"/>
      <c r="Q32" s="38" t="s">
        <v>355</v>
      </c>
    </row>
    <row r="33" spans="1:17" s="54" customFormat="1" x14ac:dyDescent="0.2">
      <c r="A33" s="38" t="s">
        <v>364</v>
      </c>
      <c r="B33" s="51" t="s">
        <v>342</v>
      </c>
      <c r="C33" s="37">
        <v>41143</v>
      </c>
      <c r="D33" s="38" t="s">
        <v>365</v>
      </c>
      <c r="E33" s="52">
        <v>26950</v>
      </c>
      <c r="F33" s="38" t="s">
        <v>366</v>
      </c>
      <c r="G33" s="38">
        <v>24853</v>
      </c>
      <c r="H33" s="38">
        <v>319</v>
      </c>
      <c r="I33" s="38" t="s">
        <v>367</v>
      </c>
      <c r="J33" s="38" t="s">
        <v>368</v>
      </c>
      <c r="K33" s="38" t="s">
        <v>369</v>
      </c>
      <c r="L33" s="37">
        <v>33081</v>
      </c>
      <c r="M33" s="37">
        <v>41214</v>
      </c>
      <c r="N33" s="53" t="s">
        <v>381</v>
      </c>
      <c r="O33" s="38" t="s">
        <v>372</v>
      </c>
      <c r="P33" s="37" t="s">
        <v>424</v>
      </c>
      <c r="Q33" s="38" t="s">
        <v>420</v>
      </c>
    </row>
    <row r="34" spans="1:17" s="54" customFormat="1" x14ac:dyDescent="0.2">
      <c r="A34" s="38" t="s">
        <v>107</v>
      </c>
      <c r="B34" s="51" t="s">
        <v>122</v>
      </c>
      <c r="C34" s="37">
        <v>38547</v>
      </c>
      <c r="D34" s="38" t="s">
        <v>119</v>
      </c>
      <c r="E34" s="52">
        <v>39316</v>
      </c>
      <c r="F34" s="38" t="s">
        <v>108</v>
      </c>
      <c r="G34" s="38">
        <v>23431</v>
      </c>
      <c r="H34" s="38">
        <v>143</v>
      </c>
      <c r="I34" s="38" t="s">
        <v>109</v>
      </c>
      <c r="J34" s="38" t="s">
        <v>256</v>
      </c>
      <c r="K34" s="38" t="s">
        <v>190</v>
      </c>
      <c r="L34" s="37">
        <v>31932</v>
      </c>
      <c r="M34" s="37">
        <v>38678</v>
      </c>
      <c r="N34" s="53" t="s">
        <v>277</v>
      </c>
      <c r="O34" s="38">
        <v>4</v>
      </c>
      <c r="P34" s="37"/>
      <c r="Q34" s="38" t="s">
        <v>421</v>
      </c>
    </row>
    <row r="35" spans="1:17" x14ac:dyDescent="0.2">
      <c r="A35" s="11"/>
      <c r="B35" s="14"/>
    </row>
    <row r="36" spans="1:17" x14ac:dyDescent="0.2">
      <c r="A36" s="11"/>
    </row>
    <row r="37" spans="1:17" x14ac:dyDescent="0.2">
      <c r="A37" s="11"/>
      <c r="B37" s="14"/>
      <c r="Q37" s="34"/>
    </row>
    <row r="38" spans="1:17" x14ac:dyDescent="0.2">
      <c r="A38" s="11"/>
    </row>
    <row r="39" spans="1:17" x14ac:dyDescent="0.2">
      <c r="A39" s="11"/>
    </row>
    <row r="40" spans="1:17" x14ac:dyDescent="0.2">
      <c r="A40" s="11"/>
    </row>
    <row r="41" spans="1:17" x14ac:dyDescent="0.2">
      <c r="A41" s="11"/>
    </row>
    <row r="42" spans="1:17" x14ac:dyDescent="0.2">
      <c r="A42" s="11"/>
    </row>
    <row r="43" spans="1:17" x14ac:dyDescent="0.2">
      <c r="A43" s="11"/>
    </row>
    <row r="44" spans="1:17" x14ac:dyDescent="0.2">
      <c r="A44" s="11"/>
    </row>
    <row r="45" spans="1:17" x14ac:dyDescent="0.2">
      <c r="A45" s="11"/>
    </row>
    <row r="46" spans="1:17" x14ac:dyDescent="0.2">
      <c r="A46" s="11"/>
    </row>
    <row r="47" spans="1:17" x14ac:dyDescent="0.2">
      <c r="A47" s="11"/>
    </row>
    <row r="48" spans="1:17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</sheetData>
  <phoneticPr fontId="6" type="noConversion"/>
  <printOptions horizontalCentered="1"/>
  <pageMargins left="0.46" right="0.5" top="0.7" bottom="0.6" header="0.5" footer="0.3"/>
  <pageSetup scale="75" fitToHeight="0" pageOrder="overThenDown" orientation="landscape" r:id="rId1"/>
  <headerFooter alignWithMargins="0">
    <oddHeader>&amp;C&amp;"Arial,Bold"&amp;11 Non-ABX 767 DATA</oddHeader>
    <oddFooter>&amp;L&amp;8&amp;F&amp;C&amp;8Prepared by ABX Quality Control
June12, 2013&amp;R&amp;8Page &amp;P</oddFooter>
  </headerFooter>
  <ignoredErrors>
    <ignoredError sqref="N31 O21:O23 N10:N13 N15:N17 N2 N21:N23 O26 N26:N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ABX 767 Data</vt:lpstr>
      <vt:lpstr>Other 767 Data</vt:lpstr>
      <vt:lpstr>'ABX 767 Data'!Print_Area</vt:lpstr>
      <vt:lpstr>'Other 767 Data'!Print_Area</vt:lpstr>
      <vt:lpstr>'ABX 767 Data'!Print_Titles</vt:lpstr>
      <vt:lpstr>'Other 767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ABX Fleet Data</dc:title>
  <dc:creator>computer services</dc:creator>
  <cp:lastModifiedBy>Ronald D. Spendlove</cp:lastModifiedBy>
  <cp:lastPrinted>2020-07-17T18:57:11Z</cp:lastPrinted>
  <dcterms:created xsi:type="dcterms:W3CDTF">2002-09-16T19:42:14Z</dcterms:created>
  <dcterms:modified xsi:type="dcterms:W3CDTF">2020-07-17T18:57:23Z</dcterms:modified>
</cp:coreProperties>
</file>